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owa-my.sharepoint.com/personal/ditallman_uiowa_edu/Documents/Desktop/Website CleanUp/Passed Accessibility Checks/"/>
    </mc:Choice>
  </mc:AlternateContent>
  <xr:revisionPtr revIDLastSave="0" documentId="8_{B3E38830-92DC-4782-86FE-96D267D84C5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SF5GPG" sheetId="1" r:id="rId1"/>
    <sheet name="Module1" sheetId="2" state="veryHidden" r:id="rId2"/>
  </sheets>
  <definedNames>
    <definedName name="_YR1">NSF5GPG!$F$3:$F$3</definedName>
    <definedName name="_YR2">NSF5GPG!$F$4:$F$4</definedName>
    <definedName name="_YR3">NSF5GPG!$F$5:$F$5</definedName>
    <definedName name="_YR4">NSF5GPG!$F$6:$F$6</definedName>
    <definedName name="_YR5">NSF5GPG!$F$7:$F$7</definedName>
    <definedName name="FAC">NSF5GPG!$L$4:$L$4</definedName>
    <definedName name="GRAD">NSF5GPG!$L$7:$L$7</definedName>
    <definedName name="grad1">NSF5GPG!$C$37</definedName>
    <definedName name="grad2">NSF5GPG!$R$37</definedName>
    <definedName name="grad3">NSF5GPG!$AG$37</definedName>
    <definedName name="grad4">NSF5GPG!$AV$37</definedName>
    <definedName name="grad5">NSF5GPG!$BK$37</definedName>
    <definedName name="HOUR">NSF5GPG!$L$12:$L$12</definedName>
    <definedName name="MERIT">NSF5GPG!$L$6:$L$6</definedName>
    <definedName name="POST">NSF5GPG!$L$8:$L$8</definedName>
    <definedName name="_xlnm.Print_Area" localSheetId="0">NSF5GPG!$A$17:$CL$86</definedName>
    <definedName name="PS">NSF5GPG!$L$5:$L$5</definedName>
    <definedName name="ug">NSF5GPG!$L$9</definedName>
    <definedName name="years">NSF5GPG!$G$13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3" i="1" l="1"/>
  <c r="AA68" i="1" l="1"/>
  <c r="AP68" i="1"/>
  <c r="AQ68" i="1" s="1"/>
  <c r="AQ69" i="1" s="1"/>
  <c r="BE68" i="1"/>
  <c r="BF68" i="1" s="1"/>
  <c r="BF69" i="1" s="1"/>
  <c r="BT68" i="1"/>
  <c r="BU68" i="1" s="1"/>
  <c r="BU69" i="1" s="1"/>
  <c r="AB37" i="1"/>
  <c r="AQ37" i="1"/>
  <c r="BF37" i="1"/>
  <c r="BU37" i="1"/>
  <c r="AB35" i="1"/>
  <c r="AQ35" i="1"/>
  <c r="BF35" i="1"/>
  <c r="BU35" i="1"/>
  <c r="AB27" i="1"/>
  <c r="AQ27" i="1"/>
  <c r="BF27" i="1"/>
  <c r="BU27" i="1"/>
  <c r="AB28" i="1"/>
  <c r="AQ28" i="1"/>
  <c r="BF28" i="1"/>
  <c r="BU28" i="1"/>
  <c r="AB29" i="1"/>
  <c r="AQ29" i="1"/>
  <c r="BF29" i="1"/>
  <c r="BU29" i="1"/>
  <c r="AB30" i="1"/>
  <c r="AQ30" i="1"/>
  <c r="BF30" i="1"/>
  <c r="BU30" i="1"/>
  <c r="AB31" i="1"/>
  <c r="AQ31" i="1"/>
  <c r="BF31" i="1"/>
  <c r="BU31" i="1"/>
  <c r="AB32" i="1"/>
  <c r="AQ32" i="1"/>
  <c r="BF32" i="1"/>
  <c r="BU32" i="1"/>
  <c r="AB36" i="1"/>
  <c r="AQ36" i="1"/>
  <c r="BF36" i="1"/>
  <c r="BU36" i="1"/>
  <c r="AB39" i="1"/>
  <c r="AQ39" i="1"/>
  <c r="CJ39" i="1" s="1"/>
  <c r="BF39" i="1"/>
  <c r="BU39" i="1"/>
  <c r="AB40" i="1"/>
  <c r="AQ40" i="1"/>
  <c r="BF40" i="1"/>
  <c r="CJ40" i="1" s="1"/>
  <c r="BU40" i="1"/>
  <c r="AB38" i="1"/>
  <c r="AQ38" i="1"/>
  <c r="BF38" i="1"/>
  <c r="BU38" i="1"/>
  <c r="M33" i="1"/>
  <c r="M42" i="1"/>
  <c r="M43" i="1" s="1"/>
  <c r="F7" i="1"/>
  <c r="BM73" i="1" s="1"/>
  <c r="F6" i="1"/>
  <c r="AX73" i="1" s="1"/>
  <c r="F5" i="1"/>
  <c r="AI73" i="1" s="1"/>
  <c r="F4" i="1"/>
  <c r="T73" i="1" s="1"/>
  <c r="AB68" i="1"/>
  <c r="AB69" i="1" s="1"/>
  <c r="M68" i="1"/>
  <c r="M69" i="1"/>
  <c r="R40" i="1"/>
  <c r="AG40" i="1"/>
  <c r="AV40" i="1"/>
  <c r="BK40" i="1"/>
  <c r="R39" i="1"/>
  <c r="AG39" i="1"/>
  <c r="AV39" i="1"/>
  <c r="BK39" i="1"/>
  <c r="R38" i="1"/>
  <c r="AG38" i="1"/>
  <c r="AV38" i="1"/>
  <c r="BK38" i="1"/>
  <c r="R36" i="1"/>
  <c r="BZ36" i="1" s="1"/>
  <c r="AG36" i="1"/>
  <c r="AV36" i="1"/>
  <c r="BK36" i="1"/>
  <c r="R35" i="1"/>
  <c r="AG35" i="1"/>
  <c r="AV35" i="1"/>
  <c r="BK35" i="1"/>
  <c r="R33" i="1"/>
  <c r="AG33" i="1"/>
  <c r="AV33" i="1"/>
  <c r="BK33" i="1"/>
  <c r="R32" i="1"/>
  <c r="AG32" i="1"/>
  <c r="AV32" i="1"/>
  <c r="BK32" i="1"/>
  <c r="AG37" i="1"/>
  <c r="R37" i="1"/>
  <c r="AV37" i="1"/>
  <c r="BK37" i="1"/>
  <c r="AA35" i="1"/>
  <c r="AP35" i="1"/>
  <c r="BE35" i="1"/>
  <c r="CI35" i="1" s="1"/>
  <c r="BT35" i="1"/>
  <c r="Z35" i="1"/>
  <c r="AO35" i="1"/>
  <c r="BD35" i="1"/>
  <c r="BS35" i="1"/>
  <c r="Y35" i="1"/>
  <c r="AN35" i="1"/>
  <c r="BC35" i="1"/>
  <c r="BR35" i="1"/>
  <c r="Y28" i="1"/>
  <c r="AN28" i="1"/>
  <c r="BC28" i="1"/>
  <c r="BR28" i="1"/>
  <c r="Z28" i="1"/>
  <c r="AO28" i="1"/>
  <c r="CH28" i="1" s="1"/>
  <c r="BD28" i="1"/>
  <c r="BS28" i="1"/>
  <c r="AA28" i="1"/>
  <c r="AP28" i="1"/>
  <c r="BE28" i="1"/>
  <c r="BT28" i="1"/>
  <c r="Y29" i="1"/>
  <c r="AN29" i="1"/>
  <c r="BC29" i="1"/>
  <c r="BR29" i="1"/>
  <c r="Z29" i="1"/>
  <c r="AO29" i="1"/>
  <c r="BD29" i="1"/>
  <c r="BS29" i="1"/>
  <c r="AA29" i="1"/>
  <c r="AP29" i="1"/>
  <c r="BE29" i="1"/>
  <c r="BT29" i="1"/>
  <c r="Y30" i="1"/>
  <c r="AN30" i="1"/>
  <c r="BC30" i="1"/>
  <c r="BR30" i="1"/>
  <c r="Z30" i="1"/>
  <c r="AO30" i="1"/>
  <c r="BD30" i="1"/>
  <c r="BS30" i="1"/>
  <c r="AA30" i="1"/>
  <c r="AP30" i="1"/>
  <c r="BE30" i="1"/>
  <c r="BT30" i="1"/>
  <c r="Y31" i="1"/>
  <c r="AN31" i="1"/>
  <c r="BC31" i="1"/>
  <c r="BR31" i="1"/>
  <c r="Z31" i="1"/>
  <c r="AO31" i="1"/>
  <c r="BD31" i="1"/>
  <c r="BS31" i="1"/>
  <c r="AA31" i="1"/>
  <c r="AP31" i="1"/>
  <c r="CI31" i="1" s="1"/>
  <c r="BE31" i="1"/>
  <c r="BT31" i="1"/>
  <c r="Y32" i="1"/>
  <c r="AN32" i="1"/>
  <c r="BC32" i="1"/>
  <c r="BR32" i="1"/>
  <c r="Z32" i="1"/>
  <c r="AO32" i="1"/>
  <c r="BD32" i="1"/>
  <c r="BS32" i="1"/>
  <c r="AA32" i="1"/>
  <c r="AP32" i="1"/>
  <c r="BE32" i="1"/>
  <c r="BT32" i="1"/>
  <c r="Y27" i="1"/>
  <c r="AN27" i="1"/>
  <c r="AN33" i="1" s="1"/>
  <c r="BC27" i="1"/>
  <c r="BR27" i="1"/>
  <c r="BR33" i="1" s="1"/>
  <c r="Z27" i="1"/>
  <c r="AO27" i="1"/>
  <c r="BD27" i="1"/>
  <c r="BS27" i="1"/>
  <c r="AA27" i="1"/>
  <c r="AA33" i="1" s="1"/>
  <c r="AP27" i="1"/>
  <c r="AP33" i="1" s="1"/>
  <c r="BE27" i="1"/>
  <c r="BE33" i="1" s="1"/>
  <c r="BT27" i="1"/>
  <c r="BT33" i="1" s="1"/>
  <c r="BU61" i="1"/>
  <c r="BF61" i="1"/>
  <c r="AQ61" i="1"/>
  <c r="AB61" i="1"/>
  <c r="M61" i="1"/>
  <c r="CD78" i="1"/>
  <c r="CB73" i="1"/>
  <c r="CJ76" i="1"/>
  <c r="CJ67" i="1"/>
  <c r="CJ66" i="1"/>
  <c r="CJ65" i="1"/>
  <c r="CJ64" i="1"/>
  <c r="CJ63" i="1"/>
  <c r="CC57" i="1"/>
  <c r="CC58" i="1"/>
  <c r="CC59" i="1"/>
  <c r="CC56" i="1"/>
  <c r="CJ51" i="1"/>
  <c r="CJ52" i="1"/>
  <c r="CJ50" i="1"/>
  <c r="CI67" i="1"/>
  <c r="AE85" i="1"/>
  <c r="BI85" i="1" s="1"/>
  <c r="AI31" i="1"/>
  <c r="BM31" i="1"/>
  <c r="AI30" i="1"/>
  <c r="BM30" i="1" s="1"/>
  <c r="AI29" i="1"/>
  <c r="BM29" i="1"/>
  <c r="AI28" i="1"/>
  <c r="BM28" i="1" s="1"/>
  <c r="E23" i="1"/>
  <c r="CB23" i="1" s="1"/>
  <c r="P85" i="1"/>
  <c r="AT85" i="1" s="1"/>
  <c r="T31" i="1"/>
  <c r="AX31" i="1"/>
  <c r="T30" i="1"/>
  <c r="AX30" i="1" s="1"/>
  <c r="T29" i="1"/>
  <c r="AX29" i="1"/>
  <c r="T28" i="1"/>
  <c r="AX28" i="1" s="1"/>
  <c r="BX85" i="1"/>
  <c r="L33" i="1"/>
  <c r="CB28" i="1"/>
  <c r="CB29" i="1"/>
  <c r="CB30" i="1"/>
  <c r="CB31" i="1"/>
  <c r="J33" i="1"/>
  <c r="K33" i="1"/>
  <c r="CJ29" i="1"/>
  <c r="M41" i="1"/>
  <c r="CJ36" i="1"/>
  <c r="BU33" i="1"/>
  <c r="BU41" i="1" s="1"/>
  <c r="BC33" i="1"/>
  <c r="AB33" i="1"/>
  <c r="AB41" i="1" s="1"/>
  <c r="AI23" i="1"/>
  <c r="BM23" i="1" s="1"/>
  <c r="AQ33" i="1"/>
  <c r="T23" i="1"/>
  <c r="AX23" i="1" s="1"/>
  <c r="BF33" i="1" l="1"/>
  <c r="CG31" i="1"/>
  <c r="CG29" i="1"/>
  <c r="CG35" i="1"/>
  <c r="BZ35" i="1"/>
  <c r="BZ40" i="1"/>
  <c r="BS33" i="1"/>
  <c r="E27" i="1"/>
  <c r="BD33" i="1"/>
  <c r="BU42" i="1"/>
  <c r="BU43" i="1" s="1"/>
  <c r="BU70" i="1" s="1"/>
  <c r="BT74" i="1" s="1"/>
  <c r="BU74" i="1" s="1"/>
  <c r="BU75" i="1" s="1"/>
  <c r="BU77" i="1" s="1"/>
  <c r="CJ61" i="1"/>
  <c r="CH27" i="1"/>
  <c r="CI32" i="1"/>
  <c r="CG32" i="1"/>
  <c r="CH31" i="1"/>
  <c r="CG30" i="1"/>
  <c r="CI28" i="1"/>
  <c r="BZ33" i="1"/>
  <c r="BZ39" i="1"/>
  <c r="CJ38" i="1"/>
  <c r="CJ30" i="1"/>
  <c r="CJ35" i="1"/>
  <c r="BF41" i="1"/>
  <c r="BF42" i="1"/>
  <c r="CI27" i="1"/>
  <c r="CH32" i="1"/>
  <c r="CH33" i="1" s="1"/>
  <c r="CH30" i="1"/>
  <c r="Z33" i="1"/>
  <c r="BZ38" i="1"/>
  <c r="CJ33" i="1"/>
  <c r="CI68" i="1"/>
  <c r="CG27" i="1"/>
  <c r="CI30" i="1"/>
  <c r="CI29" i="1"/>
  <c r="CH29" i="1"/>
  <c r="CG28" i="1"/>
  <c r="CH35" i="1"/>
  <c r="BZ37" i="1"/>
  <c r="BZ32" i="1"/>
  <c r="AQ42" i="1"/>
  <c r="AQ43" i="1" s="1"/>
  <c r="AQ70" i="1" s="1"/>
  <c r="AP74" i="1" s="1"/>
  <c r="AQ74" i="1" s="1"/>
  <c r="AQ75" i="1" s="1"/>
  <c r="AQ77" i="1" s="1"/>
  <c r="CJ32" i="1"/>
  <c r="CJ31" i="1"/>
  <c r="CJ28" i="1"/>
  <c r="CJ27" i="1"/>
  <c r="CJ37" i="1"/>
  <c r="AQ41" i="1"/>
  <c r="CJ41" i="1" s="1"/>
  <c r="M70" i="1"/>
  <c r="L74" i="1" s="1"/>
  <c r="M74" i="1" s="1"/>
  <c r="Y33" i="1"/>
  <c r="AO33" i="1"/>
  <c r="AB42" i="1"/>
  <c r="AB43" i="1" s="1"/>
  <c r="AB70" i="1" s="1"/>
  <c r="CJ68" i="1"/>
  <c r="CJ69" i="1"/>
  <c r="T27" i="1" l="1"/>
  <c r="AX27" i="1" s="1"/>
  <c r="AI27" i="1"/>
  <c r="BM27" i="1" s="1"/>
  <c r="CB27" i="1"/>
  <c r="CI33" i="1"/>
  <c r="CG33" i="1"/>
  <c r="BF43" i="1"/>
  <c r="BF70" i="1" s="1"/>
  <c r="BE74" i="1" s="1"/>
  <c r="BF74" i="1" s="1"/>
  <c r="BF75" i="1" s="1"/>
  <c r="BF77" i="1" s="1"/>
  <c r="AA74" i="1"/>
  <c r="AB74" i="1" s="1"/>
  <c r="AB75" i="1" s="1"/>
  <c r="AB77" i="1" s="1"/>
  <c r="CJ42" i="1"/>
  <c r="M75" i="1"/>
  <c r="CJ43" i="1" l="1"/>
  <c r="CJ74" i="1"/>
  <c r="CJ70" i="1"/>
  <c r="M77" i="1"/>
  <c r="CJ77" i="1" s="1"/>
  <c r="CJ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Diane Meyer</author>
  </authors>
  <commentList>
    <comment ref="I13" authorId="0" shapeId="0" xr:uid="{00000000-0006-0000-0000-000001000000}">
      <text>
        <r>
          <rPr>
            <b/>
            <sz val="11"/>
            <color indexed="81"/>
            <rFont val="Times New Roman"/>
            <family val="1"/>
          </rPr>
          <t>You may safely type into any yellow cell.  Other cells may have formulas that shouldn't be edited.</t>
        </r>
      </text>
    </comment>
    <comment ref="L68" authorId="0" shapeId="0" xr:uid="{00000000-0006-0000-0000-000002000000}">
      <text>
        <r>
          <rPr>
            <b/>
            <sz val="9"/>
            <color indexed="10"/>
            <rFont val="Tahoma"/>
            <family val="2"/>
          </rPr>
          <t>Tuition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"/>
            <rFont val="Tahoma"/>
            <family val="2"/>
          </rPr>
          <t>remission: Please enter the amount from G6 that is designated for tuition.  This  may be all or part of the amount entered to the right.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<sst xmlns="http://schemas.openxmlformats.org/spreadsheetml/2006/main" count="688" uniqueCount="137">
  <si>
    <t>Year 1</t>
  </si>
  <si>
    <t>Year 2</t>
  </si>
  <si>
    <t>P&amp;S</t>
  </si>
  <si>
    <t>(PS)</t>
  </si>
  <si>
    <t>Year 3</t>
  </si>
  <si>
    <t>Merit</t>
  </si>
  <si>
    <t>(MERIT)</t>
  </si>
  <si>
    <t>Year 4</t>
  </si>
  <si>
    <t>Graduate Student</t>
  </si>
  <si>
    <t>(GRAD)</t>
  </si>
  <si>
    <t>Year 5</t>
  </si>
  <si>
    <t>Post Doc</t>
  </si>
  <si>
    <t>(POST)</t>
  </si>
  <si>
    <t>Enter the Number of Years for this proposal</t>
  </si>
  <si>
    <t>Enter PI's Name Here (yellow box)&gt; &gt; &gt;</t>
  </si>
  <si>
    <t>PI name here</t>
  </si>
  <si>
    <t xml:space="preserve">      SUMMARY</t>
  </si>
  <si>
    <t>YEAR 1</t>
  </si>
  <si>
    <t>YEAR 2</t>
  </si>
  <si>
    <t>YEAR 3</t>
  </si>
  <si>
    <t>YEAR 4</t>
  </si>
  <si>
    <t>YEAR 5</t>
  </si>
  <si>
    <t>SUMMARY</t>
  </si>
  <si>
    <t>PROPOSAL BUDGET</t>
  </si>
  <si>
    <t xml:space="preserve">              FOR NSF USE ONLY</t>
  </si>
  <si>
    <t xml:space="preserve"> ORGANIZATION</t>
  </si>
  <si>
    <t>PROPOSAL NO.</t>
  </si>
  <si>
    <t xml:space="preserve">              DURATION (MONTHS)</t>
  </si>
  <si>
    <t>Proposed</t>
  </si>
  <si>
    <t>Granted</t>
  </si>
  <si>
    <t xml:space="preserve"> PRINCIPAL INVESTIGATOR/PROJECT DIRECTOR</t>
  </si>
  <si>
    <t>AWARD NO.</t>
  </si>
  <si>
    <t/>
  </si>
  <si>
    <t xml:space="preserve"> A. SENIOR PERSONNEL:  PI/PD, Co.-PI's, Faculty and Other Senior Associates</t>
  </si>
  <si>
    <t xml:space="preserve">                  NSF Funded</t>
  </si>
  <si>
    <t>Funds</t>
  </si>
  <si>
    <t xml:space="preserve">      Funds</t>
  </si>
  <si>
    <t xml:space="preserve">     Funds</t>
  </si>
  <si>
    <t xml:space="preserve">         (List each separately with title, A.7. show number in brackets)</t>
  </si>
  <si>
    <t xml:space="preserve">                    Person-mos.</t>
  </si>
  <si>
    <t>Requested by</t>
  </si>
  <si>
    <t>Granted By NSF</t>
  </si>
  <si>
    <t>CAL</t>
  </si>
  <si>
    <t>ACAD</t>
  </si>
  <si>
    <t>SUMR</t>
  </si>
  <si>
    <t>Proposer</t>
  </si>
  <si>
    <t>(If Different)</t>
  </si>
  <si>
    <t xml:space="preserve">     Proposer</t>
  </si>
  <si>
    <t xml:space="preserve">   (If Different)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</si>
  <si>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</si>
  <si>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</si>
  <si>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</si>
  <si>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</si>
  <si>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</si>
  <si>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</si>
  <si>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>(</t>
  </si>
  <si>
    <t>)</t>
  </si>
  <si>
    <t>OTHERS (LIST INDIVIDUALLY ON BUDGET EXPLANATION PAGE)</t>
  </si>
  <si>
    <t xml:space="preserve">  7.</t>
  </si>
  <si>
    <t xml:space="preserve"> </t>
  </si>
  <si>
    <t>TOTAL SENIOR PERSONNEL (1-6)</t>
  </si>
  <si>
    <t xml:space="preserve"> B. OTHER PERSONNEL (SHOW NUMBERS IN BRACKETS)</t>
  </si>
  <si>
    <t>POST DOCTORAL ASSOCIATES</t>
  </si>
  <si>
    <t>OTHER PROFESSIONALS (TECHNICIAN, PROGRAMMER, ETC.)</t>
  </si>
  <si>
    <t>GRADUATE STUDENTS</t>
  </si>
  <si>
    <t>UNDERGRADUATE STUDENTS</t>
  </si>
  <si>
    <t>SECRETARIAL - CLERICAL (IF CHARGED DIRECTLY)</t>
  </si>
  <si>
    <t xml:space="preserve">  6. </t>
  </si>
  <si>
    <t>OTHER</t>
  </si>
  <si>
    <t>TOTAL SALARIES AND WAGES (A + B)</t>
  </si>
  <si>
    <t xml:space="preserve"> C.  FRINGE BENEFITS (IF CHARGED AS DIRECT COSTS)</t>
  </si>
  <si>
    <t>TOTAL SALARIES, WAGES  AND FRINGE BENEFITS (A+B+C)</t>
  </si>
  <si>
    <t>TOTAL SALARIES, WAGES AND FRINGE BENEFITS (A+B+C)</t>
  </si>
  <si>
    <t xml:space="preserve"> D.  EQUIPMENT (LIST ITEM AND DOLLAR AMOUNT FOR EACH ITEM EXCEEDING $5,000.)</t>
  </si>
  <si>
    <t xml:space="preserve"> D.   EQUIPMENT (LIST ITEM AND DOLLAR AMOUNT FOR EACH ITEM EXCEEDING $5,000.)</t>
  </si>
  <si>
    <t>TOTAL EQUIPMENT</t>
  </si>
  <si>
    <t xml:space="preserve"> E.  TRAVEL  1.  DOMESTIC (INCL. CANADA AND U.S. POSSESSIONS)</t>
  </si>
  <si>
    <t xml:space="preserve">                      2.  FOREIGN</t>
  </si>
  <si>
    <t xml:space="preserve">                     2.  FOREIGN</t>
  </si>
  <si>
    <t xml:space="preserve"> F.  PARTICIPANT SUPPORT COSTS</t>
  </si>
  <si>
    <t xml:space="preserve">  1.  STIPENDS</t>
  </si>
  <si>
    <t xml:space="preserve">  2.  TRAVEL</t>
  </si>
  <si>
    <t xml:space="preserve">  3.  SUBSISTENCE</t>
  </si>
  <si>
    <t xml:space="preserve">  4.  OTHER</t>
  </si>
  <si>
    <t xml:space="preserve">         (</t>
  </si>
  <si>
    <t>) TOTAL PARTICIPANT COSTS</t>
  </si>
  <si>
    <t xml:space="preserve"> G.  OTHER DIRECT COSTS</t>
  </si>
  <si>
    <t xml:space="preserve">  1. MATERIALS AND SUPPLIES</t>
  </si>
  <si>
    <t xml:space="preserve">  2.  PUBLICATION COSTS/DOCUMENTATION/DISSEMINATION</t>
  </si>
  <si>
    <t xml:space="preserve">  3.  CONSULTANT SERVICES</t>
  </si>
  <si>
    <t xml:space="preserve">  4.  COMPUTER SERVICES</t>
  </si>
  <si>
    <t xml:space="preserve">  5.  SUBAWARDS</t>
  </si>
  <si>
    <t>Amount subject to Indirect:</t>
  </si>
  <si>
    <t xml:space="preserve">  6.  OTHER</t>
  </si>
  <si>
    <t xml:space="preserve">Tuition = </t>
  </si>
  <si>
    <t>TOTAL OTHER DIRECT COSTS</t>
  </si>
  <si>
    <t xml:space="preserve"> H.  TOTAL DIRECT COSTS (A THROUGH G)</t>
  </si>
  <si>
    <t xml:space="preserve">  I.  INDIRECT COSTS (F&amp;A) (SPECIFY RATE AND BASE)</t>
  </si>
  <si>
    <t>Modified Total Direct Costs</t>
  </si>
  <si>
    <t xml:space="preserve"> TOTAL INDIRECT COSTS (F&amp;A)</t>
  </si>
  <si>
    <t>Base Amount:</t>
  </si>
  <si>
    <t xml:space="preserve"> J.  TOTAL DIRECT AND INDIRECT COSTS (H + I)</t>
  </si>
  <si>
    <t xml:space="preserve"> K.  RESIDUAL FUNDS (IF FOR FURTHER SUPPORT OF CURRENT PROJECTS SEE GPG II.D.7.j.)</t>
  </si>
  <si>
    <t xml:space="preserve"> L.  AMOUNT OF THIS REQUEST (J) OR (J MINUS K)</t>
  </si>
  <si>
    <t xml:space="preserve"> M. COST SHARING: PROPOSED LEVEL $</t>
  </si>
  <si>
    <t>AGREED LEVEL IF DIFFERENT $</t>
  </si>
  <si>
    <t xml:space="preserve"> PI/PD TYPED NAME &amp; SIGNATURE*</t>
  </si>
  <si>
    <t>DATE</t>
  </si>
  <si>
    <t xml:space="preserve">                 FOR NSF USE ONLY</t>
  </si>
  <si>
    <t xml:space="preserve">       INDIRECT COST RATE VERIFICATION</t>
  </si>
  <si>
    <t>ORG. REP. TYPED NAME &amp; SIGNATURE*</t>
  </si>
  <si>
    <t>Date Checked</t>
  </si>
  <si>
    <t>Date of Rate Sheet</t>
  </si>
  <si>
    <t>Initials-ORG</t>
  </si>
  <si>
    <t xml:space="preserve"> ORG. REP. TYPED NAME &amp; SIGNATURE*</t>
  </si>
  <si>
    <t xml:space="preserve"> NSF Form 1030 (10/99) Supersedes All Previous Editions</t>
  </si>
  <si>
    <t>*SIGNATURES REQUIRED ONLY FOR REVISED BUDGET (GPG III.C)</t>
  </si>
  <si>
    <r>
      <t xml:space="preserve">Sum of </t>
    </r>
    <r>
      <rPr>
        <b/>
        <sz val="8"/>
        <color indexed="8"/>
        <rFont val="Arial"/>
        <family val="2"/>
      </rPr>
      <t>all other Direct Costs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NOT tuitio</t>
    </r>
    <r>
      <rPr>
        <sz val="8"/>
        <color indexed="8"/>
        <rFont val="Arial"/>
        <family val="2"/>
      </rPr>
      <t>n =</t>
    </r>
  </si>
  <si>
    <t>Indirect Cost Rates:</t>
  </si>
  <si>
    <t>[maximum allowable rate @ http://www.nsf.gov/bfa/dias/policy/]</t>
  </si>
  <si>
    <t>Undergraduate</t>
  </si>
  <si>
    <t>(UG)</t>
  </si>
  <si>
    <t>Non-Clinical Faculty</t>
  </si>
  <si>
    <t>UNIVERSITY OF IOWA</t>
  </si>
  <si>
    <t xml:space="preserve">UNIVERSITY IOWA </t>
  </si>
  <si>
    <t>Clinical Faculty</t>
  </si>
  <si>
    <t>(NCF)</t>
  </si>
  <si>
    <t>(CF)</t>
  </si>
  <si>
    <t>Misc &amp; Extra Comp</t>
  </si>
  <si>
    <t>(MISC)</t>
  </si>
  <si>
    <t>F&amp;A rate decision tool:</t>
  </si>
  <si>
    <t>Click below for DSP fringe rate webpage:</t>
  </si>
  <si>
    <t>https://afr.fo.uiowa.edu/fringe-benefit-accounting/currentprojected-fringe-benefit-rates</t>
  </si>
  <si>
    <t>https://dsp.research.uiowa.edu/facilities-administrative-fa-costs</t>
  </si>
  <si>
    <t>FY 22 Fringe Benefit Rates:</t>
  </si>
  <si>
    <t>https://fa.fo.uiowa.edu/sites/fa.fo.uiowa.edu/files/wysiwyg_uploads/UofIowa_FA-FringeAgreement%286-27-22%29.pdf</t>
  </si>
  <si>
    <t>F&amp;A agreement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</si>
</sst>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164" formatCode="&quot;$&quot;#,##0\ ;\(&quot;$&quot;#,##0\)"/>
    <numFmt numFmtId="165" formatCode="&quot;$&quot;#,##0.00\ ;\(&quot;$&quot;#,##0.00\)"/>
    <numFmt numFmtId="166" formatCode="0.0%"/>
    <numFmt numFmtId="167" formatCode="0.0"/>
    <numFmt numFmtId="168" formatCode="#,##0.0"/>
  </numFmts>
  <fonts count="23" x14ac:knownFonts="1">
    <font>
      <sz val="8"/>
      <color indexed="22"/>
      <name val="Arial"/>
    </font>
    <font>
      <b/>
      <sz val="8"/>
      <color indexed="22"/>
      <name val="Arial"/>
    </font>
    <font>
      <b/>
      <sz val="10"/>
      <color indexed="22"/>
      <name val="Arial"/>
    </font>
    <font>
      <b/>
      <sz val="10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b/>
      <sz val="7"/>
      <color indexed="8"/>
      <name val="Arial"/>
    </font>
    <font>
      <sz val="10"/>
      <color indexed="8"/>
      <name val="Arial"/>
    </font>
    <font>
      <sz val="6"/>
      <color indexed="8"/>
      <name val="Arial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1"/>
      <name val="Times New Roman"/>
      <family val="1"/>
    </font>
    <font>
      <b/>
      <sz val="9"/>
      <color indexed="10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ahoma"/>
      <family val="2"/>
    </font>
    <font>
      <u/>
      <sz val="6.8"/>
      <color indexed="12"/>
      <name val="Arial"/>
    </font>
    <font>
      <u/>
      <sz val="9"/>
      <color indexed="12"/>
      <name val="Arial"/>
    </font>
    <font>
      <sz val="8"/>
      <color indexed="22"/>
      <name val="Arial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0" fontId="21" fillId="0" borderId="0" applyFont="0" applyFill="0" applyBorder="0" applyAlignment="0" applyProtection="0"/>
    <xf numFmtId="0" fontId="21" fillId="0" borderId="1" applyNumberFormat="0" applyFont="0" applyFill="0" applyAlignment="0" applyProtection="0"/>
  </cellStyleXfs>
  <cellXfs count="184">
    <xf numFmtId="0" fontId="0" fillId="0" borderId="0" xfId="0"/>
    <xf numFmtId="0" fontId="4" fillId="0" borderId="1" xfId="0" applyFont="1" applyBorder="1"/>
    <xf numFmtId="0" fontId="3" fillId="0" borderId="1" xfId="0" applyFont="1" applyBorder="1"/>
    <xf numFmtId="0" fontId="4" fillId="0" borderId="2" xfId="0" applyFont="1" applyBorder="1"/>
    <xf numFmtId="0" fontId="4" fillId="0" borderId="0" xfId="0" applyFont="1"/>
    <xf numFmtId="0" fontId="3" fillId="0" borderId="0" xfId="0" applyFont="1"/>
    <xf numFmtId="0" fontId="3" fillId="0" borderId="2" xfId="0" applyFont="1" applyBorder="1"/>
    <xf numFmtId="10" fontId="3" fillId="0" borderId="0" xfId="0" applyNumberFormat="1" applyFont="1"/>
    <xf numFmtId="0" fontId="5" fillId="0" borderId="0" xfId="0" applyFont="1"/>
    <xf numFmtId="0" fontId="5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4" xfId="0" applyFont="1" applyBorder="1"/>
    <xf numFmtId="0" fontId="4" fillId="0" borderId="8" xfId="0" applyFont="1" applyBorder="1"/>
    <xf numFmtId="0" fontId="5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12" xfId="0" applyFont="1" applyBorder="1"/>
    <xf numFmtId="0" fontId="5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1" xfId="0" quotePrefix="1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5" xfId="0" applyFont="1" applyBorder="1"/>
    <xf numFmtId="0" fontId="6" fillId="0" borderId="16" xfId="0" applyFont="1" applyBorder="1"/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/>
    <xf numFmtId="3" fontId="3" fillId="0" borderId="9" xfId="0" applyNumberFormat="1" applyFont="1" applyBorder="1"/>
    <xf numFmtId="164" fontId="5" fillId="0" borderId="10" xfId="0" applyNumberFormat="1" applyFont="1" applyBorder="1"/>
    <xf numFmtId="167" fontId="3" fillId="0" borderId="9" xfId="0" applyNumberFormat="1" applyFont="1" applyBorder="1"/>
    <xf numFmtId="3" fontId="5" fillId="0" borderId="10" xfId="0" applyNumberFormat="1" applyFont="1" applyBorder="1"/>
    <xf numFmtId="0" fontId="5" fillId="0" borderId="12" xfId="0" applyFont="1" applyBorder="1"/>
    <xf numFmtId="167" fontId="3" fillId="2" borderId="9" xfId="0" applyNumberFormat="1" applyFont="1" applyFill="1" applyBorder="1"/>
    <xf numFmtId="3" fontId="3" fillId="2" borderId="9" xfId="0" applyNumberFormat="1" applyFont="1" applyFill="1" applyBorder="1"/>
    <xf numFmtId="3" fontId="5" fillId="2" borderId="10" xfId="0" applyNumberFormat="1" applyFont="1" applyFill="1" applyBorder="1"/>
    <xf numFmtId="167" fontId="3" fillId="0" borderId="12" xfId="0" applyNumberFormat="1" applyFont="1" applyBorder="1"/>
    <xf numFmtId="0" fontId="4" fillId="0" borderId="11" xfId="0" quotePrefix="1" applyFont="1" applyBorder="1" applyAlignment="1">
      <alignment horizontal="left"/>
    </xf>
    <xf numFmtId="3" fontId="3" fillId="2" borderId="5" xfId="0" applyNumberFormat="1" applyFont="1" applyFill="1" applyBorder="1"/>
    <xf numFmtId="3" fontId="5" fillId="2" borderId="16" xfId="0" applyNumberFormat="1" applyFont="1" applyFill="1" applyBorder="1"/>
    <xf numFmtId="0" fontId="3" fillId="2" borderId="5" xfId="0" applyFont="1" applyFill="1" applyBorder="1"/>
    <xf numFmtId="0" fontId="5" fillId="2" borderId="16" xfId="0" applyFont="1" applyFill="1" applyBorder="1"/>
    <xf numFmtId="0" fontId="4" fillId="0" borderId="17" xfId="0" applyFont="1" applyBorder="1"/>
    <xf numFmtId="0" fontId="4" fillId="0" borderId="8" xfId="0" quotePrefix="1" applyFont="1" applyBorder="1"/>
    <xf numFmtId="0" fontId="7" fillId="0" borderId="0" xfId="0" applyFont="1"/>
    <xf numFmtId="5" fontId="5" fillId="0" borderId="18" xfId="0" applyNumberFormat="1" applyFont="1" applyBorder="1"/>
    <xf numFmtId="0" fontId="7" fillId="0" borderId="18" xfId="0" applyFont="1" applyBorder="1"/>
    <xf numFmtId="164" fontId="5" fillId="0" borderId="0" xfId="0" applyNumberFormat="1" applyFont="1" applyAlignment="1">
      <alignment horizontal="left"/>
    </xf>
    <xf numFmtId="0" fontId="4" fillId="0" borderId="18" xfId="0" applyFont="1" applyBorder="1"/>
    <xf numFmtId="9" fontId="5" fillId="0" borderId="0" xfId="0" applyNumberFormat="1" applyFont="1"/>
    <xf numFmtId="3" fontId="5" fillId="0" borderId="5" xfId="0" applyNumberFormat="1" applyFont="1" applyBorder="1"/>
    <xf numFmtId="3" fontId="3" fillId="0" borderId="19" xfId="0" applyNumberFormat="1" applyFont="1" applyBorder="1"/>
    <xf numFmtId="0" fontId="3" fillId="0" borderId="3" xfId="0" applyFont="1" applyBorder="1"/>
    <xf numFmtId="0" fontId="5" fillId="0" borderId="4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3" fillId="0" borderId="21" xfId="0" applyFont="1" applyBorder="1"/>
    <xf numFmtId="0" fontId="3" fillId="0" borderId="22" xfId="0" applyFont="1" applyBorder="1"/>
    <xf numFmtId="0" fontId="5" fillId="0" borderId="23" xfId="0" applyFont="1" applyBorder="1"/>
    <xf numFmtId="3" fontId="5" fillId="0" borderId="24" xfId="0" applyNumberFormat="1" applyFont="1" applyBorder="1"/>
    <xf numFmtId="0" fontId="4" fillId="0" borderId="25" xfId="0" applyFont="1" applyBorder="1"/>
    <xf numFmtId="3" fontId="4" fillId="0" borderId="26" xfId="0" applyNumberFormat="1" applyFont="1" applyBorder="1"/>
    <xf numFmtId="0" fontId="4" fillId="0" borderId="27" xfId="0" applyFont="1" applyBorder="1"/>
    <xf numFmtId="3" fontId="4" fillId="0" borderId="28" xfId="0" applyNumberFormat="1" applyFont="1" applyBorder="1"/>
    <xf numFmtId="0" fontId="4" fillId="0" borderId="29" xfId="0" applyFont="1" applyBorder="1"/>
    <xf numFmtId="3" fontId="8" fillId="0" borderId="8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3" xfId="0" applyFont="1" applyBorder="1"/>
    <xf numFmtId="0" fontId="4" fillId="0" borderId="30" xfId="0" applyFont="1" applyBorder="1"/>
    <xf numFmtId="3" fontId="4" fillId="0" borderId="13" xfId="0" applyNumberFormat="1" applyFont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3" fontId="4" fillId="0" borderId="12" xfId="0" applyNumberFormat="1" applyFont="1" applyBorder="1"/>
    <xf numFmtId="0" fontId="4" fillId="0" borderId="12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5" fillId="0" borderId="12" xfId="0" quotePrefix="1" applyFont="1" applyBorder="1" applyAlignment="1">
      <alignment horizontal="left"/>
    </xf>
    <xf numFmtId="166" fontId="7" fillId="0" borderId="0" xfId="0" applyNumberFormat="1" applyFont="1"/>
    <xf numFmtId="3" fontId="3" fillId="0" borderId="31" xfId="0" applyNumberFormat="1" applyFont="1" applyBorder="1"/>
    <xf numFmtId="3" fontId="3" fillId="0" borderId="32" xfId="0" applyNumberFormat="1" applyFont="1" applyBorder="1"/>
    <xf numFmtId="0" fontId="3" fillId="0" borderId="32" xfId="0" applyFont="1" applyBorder="1"/>
    <xf numFmtId="3" fontId="3" fillId="0" borderId="33" xfId="0" applyNumberFormat="1" applyFont="1" applyBorder="1"/>
    <xf numFmtId="3" fontId="3" fillId="2" borderId="0" xfId="0" applyNumberFormat="1" applyFont="1" applyFill="1"/>
    <xf numFmtId="0" fontId="4" fillId="0" borderId="34" xfId="0" applyFont="1" applyBorder="1"/>
    <xf numFmtId="0" fontId="4" fillId="0" borderId="35" xfId="0" applyFont="1" applyBorder="1"/>
    <xf numFmtId="0" fontId="5" fillId="0" borderId="36" xfId="0" applyFont="1" applyBorder="1" applyAlignment="1">
      <alignment horizontal="center"/>
    </xf>
    <xf numFmtId="0" fontId="5" fillId="0" borderId="21" xfId="0" applyFont="1" applyBorder="1" applyAlignment="1">
      <alignment horizontal="centerContinuous"/>
    </xf>
    <xf numFmtId="0" fontId="4" fillId="0" borderId="11" xfId="0" applyFont="1" applyBorder="1" applyAlignment="1">
      <alignment horizontal="left"/>
    </xf>
    <xf numFmtId="0" fontId="4" fillId="0" borderId="37" xfId="0" applyFont="1" applyBorder="1"/>
    <xf numFmtId="0" fontId="3" fillId="0" borderId="30" xfId="0" applyFont="1" applyBorder="1"/>
    <xf numFmtId="0" fontId="3" fillId="0" borderId="14" xfId="0" applyFont="1" applyBorder="1"/>
    <xf numFmtId="167" fontId="3" fillId="0" borderId="17" xfId="0" applyNumberFormat="1" applyFont="1" applyBorder="1"/>
    <xf numFmtId="3" fontId="3" fillId="0" borderId="35" xfId="0" applyNumberFormat="1" applyFont="1" applyBorder="1"/>
    <xf numFmtId="0" fontId="3" fillId="0" borderId="17" xfId="0" applyFont="1" applyBorder="1"/>
    <xf numFmtId="0" fontId="3" fillId="0" borderId="18" xfId="0" applyFont="1" applyBorder="1"/>
    <xf numFmtId="3" fontId="3" fillId="0" borderId="34" xfId="0" applyNumberFormat="1" applyFont="1" applyBorder="1"/>
    <xf numFmtId="0" fontId="3" fillId="0" borderId="34" xfId="0" applyFont="1" applyBorder="1"/>
    <xf numFmtId="0" fontId="3" fillId="0" borderId="38" xfId="0" applyFont="1" applyBorder="1"/>
    <xf numFmtId="164" fontId="3" fillId="0" borderId="31" xfId="2" applyNumberFormat="1" applyFont="1" applyFill="1" applyBorder="1"/>
    <xf numFmtId="0" fontId="10" fillId="0" borderId="12" xfId="0" applyFont="1" applyBorder="1" applyAlignment="1">
      <alignment horizontal="right"/>
    </xf>
    <xf numFmtId="0" fontId="10" fillId="0" borderId="0" xfId="0" applyFont="1" applyAlignment="1">
      <alignment horizontal="right"/>
    </xf>
    <xf numFmtId="164" fontId="3" fillId="0" borderId="32" xfId="2" applyNumberFormat="1" applyFont="1" applyFill="1" applyBorder="1"/>
    <xf numFmtId="0" fontId="3" fillId="0" borderId="12" xfId="0" applyFont="1" applyBorder="1" applyAlignment="1">
      <alignment horizontal="right"/>
    </xf>
    <xf numFmtId="164" fontId="3" fillId="0" borderId="35" xfId="2" applyNumberFormat="1" applyFont="1" applyBorder="1"/>
    <xf numFmtId="10" fontId="3" fillId="0" borderId="1" xfId="0" applyNumberFormat="1" applyFont="1" applyBorder="1"/>
    <xf numFmtId="0" fontId="4" fillId="0" borderId="0" xfId="0" applyFont="1" applyProtection="1">
      <protection locked="0"/>
    </xf>
    <xf numFmtId="166" fontId="3" fillId="0" borderId="0" xfId="0" applyNumberFormat="1" applyFont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3" fontId="3" fillId="3" borderId="9" xfId="0" applyNumberFormat="1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167" fontId="3" fillId="3" borderId="9" xfId="0" applyNumberFormat="1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3" fontId="3" fillId="3" borderId="32" xfId="0" applyNumberFormat="1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3" fillId="3" borderId="32" xfId="0" applyFont="1" applyFill="1" applyBorder="1" applyProtection="1">
      <protection locked="0"/>
    </xf>
    <xf numFmtId="5" fontId="5" fillId="3" borderId="18" xfId="0" applyNumberFormat="1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164" fontId="3" fillId="3" borderId="31" xfId="2" applyNumberFormat="1" applyFont="1" applyFill="1" applyBorder="1" applyProtection="1">
      <protection locked="0"/>
    </xf>
    <xf numFmtId="0" fontId="4" fillId="3" borderId="3" xfId="0" applyFont="1" applyFill="1" applyBorder="1"/>
    <xf numFmtId="0" fontId="4" fillId="3" borderId="21" xfId="0" applyFont="1" applyFill="1" applyBorder="1" applyProtection="1">
      <protection locked="0"/>
    </xf>
    <xf numFmtId="0" fontId="5" fillId="3" borderId="12" xfId="0" applyFont="1" applyFill="1" applyBorder="1" applyProtection="1">
      <protection locked="0"/>
    </xf>
    <xf numFmtId="0" fontId="3" fillId="3" borderId="39" xfId="0" applyFont="1" applyFill="1" applyBorder="1" applyAlignment="1" applyProtection="1">
      <alignment horizontal="center"/>
      <protection locked="0"/>
    </xf>
    <xf numFmtId="0" fontId="3" fillId="0" borderId="40" xfId="0" applyFont="1" applyBorder="1"/>
    <xf numFmtId="0" fontId="3" fillId="0" borderId="12" xfId="0" applyFont="1" applyBorder="1" applyAlignment="1">
      <alignment horizontal="left"/>
    </xf>
    <xf numFmtId="0" fontId="3" fillId="3" borderId="12" xfId="0" applyFont="1" applyFill="1" applyBorder="1" applyAlignment="1" applyProtection="1">
      <alignment horizontal="left"/>
      <protection locked="0"/>
    </xf>
    <xf numFmtId="10" fontId="3" fillId="0" borderId="0" xfId="9" applyFont="1"/>
    <xf numFmtId="0" fontId="9" fillId="0" borderId="40" xfId="0" applyFont="1" applyBorder="1"/>
    <xf numFmtId="0" fontId="4" fillId="0" borderId="40" xfId="0" applyFont="1" applyBorder="1"/>
    <xf numFmtId="0" fontId="4" fillId="3" borderId="40" xfId="0" applyFont="1" applyFill="1" applyBorder="1"/>
    <xf numFmtId="3" fontId="3" fillId="0" borderId="12" xfId="0" applyNumberFormat="1" applyFont="1" applyBorder="1"/>
    <xf numFmtId="3" fontId="3" fillId="0" borderId="17" xfId="0" applyNumberFormat="1" applyFont="1" applyBorder="1"/>
    <xf numFmtId="0" fontId="4" fillId="0" borderId="41" xfId="0" applyFont="1" applyBorder="1"/>
    <xf numFmtId="3" fontId="3" fillId="0" borderId="21" xfId="0" applyNumberFormat="1" applyFont="1" applyBorder="1"/>
    <xf numFmtId="167" fontId="5" fillId="3" borderId="42" xfId="0" applyNumberFormat="1" applyFont="1" applyFill="1" applyBorder="1" applyProtection="1">
      <protection locked="0"/>
    </xf>
    <xf numFmtId="167" fontId="5" fillId="3" borderId="12" xfId="0" applyNumberFormat="1" applyFont="1" applyFill="1" applyBorder="1" applyProtection="1">
      <protection locked="0"/>
    </xf>
    <xf numFmtId="167" fontId="5" fillId="3" borderId="43" xfId="0" applyNumberFormat="1" applyFont="1" applyFill="1" applyBorder="1" applyProtection="1">
      <protection locked="0"/>
    </xf>
    <xf numFmtId="168" fontId="3" fillId="0" borderId="9" xfId="0" applyNumberFormat="1" applyFont="1" applyBorder="1"/>
    <xf numFmtId="168" fontId="3" fillId="2" borderId="9" xfId="0" applyNumberFormat="1" applyFont="1" applyFill="1" applyBorder="1"/>
    <xf numFmtId="0" fontId="9" fillId="3" borderId="40" xfId="0" applyFont="1" applyFill="1" applyBorder="1" applyAlignment="1" applyProtection="1">
      <alignment horizontal="left"/>
      <protection locked="0"/>
    </xf>
    <xf numFmtId="166" fontId="3" fillId="4" borderId="0" xfId="9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10" fontId="11" fillId="4" borderId="0" xfId="9" applyFont="1" applyFill="1" applyAlignment="1" applyProtection="1">
      <alignment horizontal="center" vertical="center"/>
      <protection locked="0"/>
    </xf>
    <xf numFmtId="0" fontId="4" fillId="3" borderId="12" xfId="0" applyFont="1" applyFill="1" applyBorder="1"/>
    <xf numFmtId="164" fontId="3" fillId="3" borderId="35" xfId="2" applyNumberFormat="1" applyFont="1" applyFill="1" applyBorder="1" applyProtection="1">
      <protection locked="0"/>
    </xf>
    <xf numFmtId="0" fontId="20" fillId="0" borderId="12" xfId="8" applyFont="1" applyBorder="1" applyAlignment="1" applyProtection="1"/>
    <xf numFmtId="0" fontId="11" fillId="0" borderId="0" xfId="0" applyFont="1"/>
    <xf numFmtId="0" fontId="11" fillId="0" borderId="0" xfId="0" applyFont="1" applyAlignment="1">
      <alignment vertical="top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/>
    <xf numFmtId="0" fontId="19" fillId="0" borderId="2" xfId="8" applyBorder="1" applyAlignment="1" applyProtection="1">
      <alignment vertical="center"/>
    </xf>
    <xf numFmtId="0" fontId="19" fillId="0" borderId="0" xfId="8" applyBorder="1" applyAlignment="1" applyProtection="1">
      <alignment vertical="center" wrapText="1"/>
    </xf>
    <xf numFmtId="0" fontId="19" fillId="0" borderId="46" xfId="8" applyBorder="1" applyAlignment="1" applyProtection="1">
      <alignment vertical="center" wrapText="1"/>
    </xf>
    <xf numFmtId="0" fontId="19" fillId="0" borderId="47" xfId="8" applyBorder="1" applyAlignment="1" applyProtection="1">
      <alignment vertical="center" wrapText="1"/>
    </xf>
    <xf numFmtId="0" fontId="19" fillId="0" borderId="40" xfId="8" applyBorder="1" applyAlignment="1" applyProtection="1">
      <alignment vertical="center" wrapText="1"/>
    </xf>
    <xf numFmtId="0" fontId="19" fillId="0" borderId="48" xfId="8" applyBorder="1" applyAlignment="1" applyProtection="1">
      <alignment vertical="center" wrapText="1"/>
    </xf>
    <xf numFmtId="0" fontId="3" fillId="0" borderId="4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12" fillId="0" borderId="1" xfId="0" applyFont="1" applyBorder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17" xfId="0" applyFont="1" applyBorder="1" applyAlignment="1">
      <alignment horizontal="right"/>
    </xf>
    <xf numFmtId="0" fontId="4" fillId="0" borderId="40" xfId="0" applyFont="1" applyBorder="1" applyAlignment="1" applyProtection="1">
      <alignment horizontal="center"/>
      <protection hidden="1"/>
    </xf>
  </cellXfs>
  <cellStyles count="11">
    <cellStyle name="Comma0" xfId="1" xr:uid="{00000000-0005-0000-0000-000000000000}"/>
    <cellStyle name="Currency" xfId="2" builtinId="4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Hyperlink" xfId="8" builtinId="8"/>
    <cellStyle name="Normal" xfId="0" builtinId="0"/>
    <cellStyle name="Percent" xfId="9" builtinId="5"/>
    <cellStyle name="Total" xfId="1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28575" cap="flat" cmpd="sng" algn="ctr">
          <a:solidFill>
            <a:srgbClr val="FF808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28575" cap="flat" cmpd="sng" algn="ctr">
          <a:solidFill>
            <a:srgbClr val="FF808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a.fo.uiowa.edu/sites/fa.fo.uiowa.edu/files/wysiwyg_uploads/UofIowa_FA-FringeAgreement%286-27-22%29.pd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afr.fo.uiowa.edu/fringe-benefit-accounting/currentprojected-fringe-benefit-rates" TargetMode="External"/><Relationship Id="rId1" Type="http://schemas.openxmlformats.org/officeDocument/2006/relationships/hyperlink" Target="http://www.nsf.gov/bfa/dias/policy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sp.research.uiowa.edu/facilities-administrative-fa-cos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L86"/>
  <sheetViews>
    <sheetView showGridLines="0" tabSelected="1" zoomScale="85" workbookViewId="0">
      <selection activeCell="T10" sqref="T10"/>
    </sheetView>
  </sheetViews>
  <sheetFormatPr defaultColWidth="12" defaultRowHeight="11.25" x14ac:dyDescent="0.2"/>
  <cols>
    <col min="1" max="1" width="7.33203125" style="4" customWidth="1"/>
    <col min="2" max="2" width="7.83203125" style="4" customWidth="1"/>
    <col min="3" max="3" width="8.33203125" style="4" customWidth="1"/>
    <col min="4" max="4" width="6.33203125" style="4" customWidth="1"/>
    <col min="5" max="5" width="15.6640625" style="4" customWidth="1"/>
    <col min="6" max="6" width="14.5" style="4" customWidth="1"/>
    <col min="7" max="7" width="15.6640625" style="4" customWidth="1"/>
    <col min="8" max="8" width="14.6640625" style="4" customWidth="1"/>
    <col min="9" max="11" width="6.6640625" style="4" customWidth="1"/>
    <col min="12" max="12" width="13" style="4" customWidth="1"/>
    <col min="13" max="14" width="14.83203125" style="4" customWidth="1"/>
    <col min="15" max="15" width="1.6640625" style="4" customWidth="1"/>
    <col min="16" max="16" width="5.6640625" style="4" customWidth="1"/>
    <col min="17" max="17" width="2.6640625" style="4" customWidth="1"/>
    <col min="18" max="18" width="3.6640625" style="4" customWidth="1"/>
    <col min="19" max="19" width="2.6640625" style="4" customWidth="1"/>
    <col min="20" max="20" width="15.6640625" style="4" customWidth="1"/>
    <col min="21" max="21" width="11.6640625" style="4" customWidth="1"/>
    <col min="22" max="22" width="15.6640625" style="4" customWidth="1"/>
    <col min="23" max="23" width="14.6640625" style="4" customWidth="1"/>
    <col min="24" max="26" width="6.6640625" style="4" customWidth="1"/>
    <col min="27" max="27" width="11" style="4" customWidth="1"/>
    <col min="28" max="29" width="14.83203125" style="4" customWidth="1"/>
    <col min="30" max="30" width="1.6640625" style="4" customWidth="1"/>
    <col min="31" max="31" width="5.6640625" style="4" customWidth="1"/>
    <col min="32" max="32" width="2.6640625" style="4" customWidth="1"/>
    <col min="33" max="33" width="3.6640625" style="4" customWidth="1"/>
    <col min="34" max="34" width="2.6640625" style="4" customWidth="1"/>
    <col min="35" max="35" width="15.6640625" style="4" customWidth="1"/>
    <col min="36" max="36" width="11.6640625" style="4" customWidth="1"/>
    <col min="37" max="37" width="15.6640625" style="4" customWidth="1"/>
    <col min="38" max="38" width="14.6640625" style="4" customWidth="1"/>
    <col min="39" max="41" width="6.6640625" style="4" customWidth="1"/>
    <col min="42" max="42" width="11" style="4" customWidth="1"/>
    <col min="43" max="44" width="14.83203125" style="4" customWidth="1"/>
    <col min="45" max="45" width="1.6640625" style="4" customWidth="1"/>
    <col min="46" max="46" width="5.6640625" style="4" customWidth="1"/>
    <col min="47" max="47" width="2.6640625" style="4" customWidth="1"/>
    <col min="48" max="48" width="3.6640625" style="4" customWidth="1"/>
    <col min="49" max="49" width="2.6640625" style="4" customWidth="1"/>
    <col min="50" max="50" width="15.6640625" style="4" customWidth="1"/>
    <col min="51" max="51" width="11.6640625" style="4" customWidth="1"/>
    <col min="52" max="52" width="15.6640625" style="4" customWidth="1"/>
    <col min="53" max="53" width="14.6640625" style="4" customWidth="1"/>
    <col min="54" max="56" width="6.6640625" style="4" customWidth="1"/>
    <col min="57" max="57" width="11" style="4" customWidth="1"/>
    <col min="58" max="59" width="14.83203125" style="4" customWidth="1"/>
    <col min="60" max="60" width="1.6640625" style="4" customWidth="1"/>
    <col min="61" max="61" width="5.6640625" style="4" customWidth="1"/>
    <col min="62" max="62" width="2.6640625" style="4" customWidth="1"/>
    <col min="63" max="63" width="3.6640625" style="4" customWidth="1"/>
    <col min="64" max="64" width="2.6640625" style="4" customWidth="1"/>
    <col min="65" max="65" width="15.6640625" style="4" customWidth="1"/>
    <col min="66" max="66" width="11.6640625" style="4" customWidth="1"/>
    <col min="67" max="67" width="15.6640625" style="4" customWidth="1"/>
    <col min="68" max="68" width="14.6640625" style="4" customWidth="1"/>
    <col min="69" max="71" width="6.6640625" style="4" customWidth="1"/>
    <col min="72" max="72" width="11" style="4" customWidth="1"/>
    <col min="73" max="74" width="14.83203125" style="4" customWidth="1"/>
    <col min="75" max="75" width="1.6640625" style="4" customWidth="1"/>
    <col min="76" max="76" width="5.6640625" style="4" customWidth="1"/>
    <col min="77" max="77" width="2.6640625" style="4" customWidth="1"/>
    <col min="78" max="78" width="3.6640625" style="4" customWidth="1"/>
    <col min="79" max="79" width="2.6640625" style="4" customWidth="1"/>
    <col min="80" max="80" width="15.6640625" style="4" customWidth="1"/>
    <col min="81" max="81" width="11.6640625" style="4" customWidth="1"/>
    <col min="82" max="82" width="15.6640625" style="4" customWidth="1"/>
    <col min="83" max="83" width="14.6640625" style="4" customWidth="1"/>
    <col min="84" max="86" width="6.6640625" style="4" customWidth="1"/>
    <col min="87" max="87" width="11" style="4" customWidth="1"/>
    <col min="88" max="89" width="14.83203125" style="4" customWidth="1"/>
    <col min="90" max="90" width="1.6640625" style="4" customWidth="1"/>
    <col min="91" max="16384" width="12" style="4"/>
  </cols>
  <sheetData>
    <row r="1" spans="1:13" s="119" customFormat="1" ht="25.5" customHeight="1" thickBot="1" x14ac:dyDescent="0.25">
      <c r="A1" s="183"/>
      <c r="B1" s="183"/>
      <c r="C1" s="183"/>
      <c r="D1" s="183"/>
      <c r="E1" s="183"/>
      <c r="F1" s="183"/>
      <c r="L1" s="159"/>
    </row>
    <row r="2" spans="1:13" ht="20.25" customHeight="1" thickTop="1" x14ac:dyDescent="0.2">
      <c r="A2" s="173" t="s">
        <v>118</v>
      </c>
      <c r="B2" s="174"/>
      <c r="C2" s="174"/>
      <c r="D2" s="174"/>
      <c r="E2" s="174"/>
      <c r="F2" s="175"/>
      <c r="G2" s="176" t="s">
        <v>134</v>
      </c>
      <c r="H2" s="174"/>
      <c r="I2" s="174"/>
      <c r="J2" s="174"/>
      <c r="K2" s="2"/>
      <c r="L2" s="2"/>
      <c r="M2" s="3"/>
    </row>
    <row r="3" spans="1:13" ht="12.75" x14ac:dyDescent="0.2">
      <c r="A3" s="3"/>
      <c r="E3" s="5" t="s">
        <v>0</v>
      </c>
      <c r="F3" s="120">
        <v>0.55500000000000005</v>
      </c>
      <c r="G3" s="6"/>
      <c r="H3" s="180" t="s">
        <v>125</v>
      </c>
      <c r="I3" s="181"/>
      <c r="J3" s="164" t="s">
        <v>127</v>
      </c>
      <c r="K3" s="5"/>
      <c r="L3" s="7">
        <v>0.21199999999999999</v>
      </c>
      <c r="M3" s="3"/>
    </row>
    <row r="4" spans="1:13" ht="12.75" x14ac:dyDescent="0.2">
      <c r="A4" s="3"/>
      <c r="E4" s="5" t="s">
        <v>1</v>
      </c>
      <c r="F4" s="120">
        <f>+_YR1</f>
        <v>0.55500000000000005</v>
      </c>
      <c r="G4" s="6"/>
      <c r="H4" s="163" t="s">
        <v>122</v>
      </c>
      <c r="I4" s="5"/>
      <c r="J4" s="163" t="s">
        <v>126</v>
      </c>
      <c r="K4" s="5"/>
      <c r="L4" s="7">
        <v>0.29399999999999998</v>
      </c>
      <c r="M4" s="3"/>
    </row>
    <row r="5" spans="1:13" ht="12.75" x14ac:dyDescent="0.2">
      <c r="A5" s="3"/>
      <c r="E5" s="5" t="s">
        <v>4</v>
      </c>
      <c r="F5" s="120">
        <f>+_YR1</f>
        <v>0.55500000000000005</v>
      </c>
      <c r="G5" s="6"/>
      <c r="H5" s="5" t="s">
        <v>2</v>
      </c>
      <c r="I5" s="5"/>
      <c r="J5" s="5" t="s">
        <v>3</v>
      </c>
      <c r="K5" s="5"/>
      <c r="L5" s="7">
        <v>0.377</v>
      </c>
      <c r="M5" s="3"/>
    </row>
    <row r="6" spans="1:13" ht="12.75" x14ac:dyDescent="0.2">
      <c r="A6" s="3"/>
      <c r="E6" s="5" t="s">
        <v>7</v>
      </c>
      <c r="F6" s="120">
        <f>+_YR1</f>
        <v>0.55500000000000005</v>
      </c>
      <c r="G6" s="6"/>
      <c r="H6" s="5" t="s">
        <v>5</v>
      </c>
      <c r="I6" s="5"/>
      <c r="J6" s="5" t="s">
        <v>6</v>
      </c>
      <c r="K6" s="5"/>
      <c r="L6" s="7">
        <v>0.51500000000000001</v>
      </c>
      <c r="M6" s="3"/>
    </row>
    <row r="7" spans="1:13" ht="12.75" x14ac:dyDescent="0.2">
      <c r="A7" s="3"/>
      <c r="E7" s="5" t="s">
        <v>10</v>
      </c>
      <c r="F7" s="120">
        <f>+_YR1</f>
        <v>0.55500000000000005</v>
      </c>
      <c r="G7" s="6"/>
      <c r="H7" s="5" t="s">
        <v>8</v>
      </c>
      <c r="I7" s="5"/>
      <c r="J7" s="5" t="s">
        <v>9</v>
      </c>
      <c r="K7" s="5"/>
      <c r="L7" s="142">
        <v>0.20100000000000001</v>
      </c>
      <c r="M7" s="3"/>
    </row>
    <row r="8" spans="1:13" ht="12.75" x14ac:dyDescent="0.2">
      <c r="A8" s="166" t="s">
        <v>136</v>
      </c>
      <c r="E8" s="5"/>
      <c r="F8" s="120"/>
      <c r="G8" s="6"/>
      <c r="H8" s="5" t="s">
        <v>11</v>
      </c>
      <c r="I8" s="5"/>
      <c r="J8" s="5" t="s">
        <v>12</v>
      </c>
      <c r="K8" s="5"/>
      <c r="L8" s="7">
        <v>0.20100000000000001</v>
      </c>
      <c r="M8" s="3"/>
    </row>
    <row r="9" spans="1:13" ht="27.6" customHeight="1" x14ac:dyDescent="0.2">
      <c r="A9" s="167" t="s">
        <v>135</v>
      </c>
      <c r="E9" s="5"/>
      <c r="F9" s="120"/>
      <c r="G9" s="6"/>
      <c r="H9" s="5" t="s">
        <v>120</v>
      </c>
      <c r="I9" s="5"/>
      <c r="J9" s="5" t="s">
        <v>121</v>
      </c>
      <c r="K9" s="5"/>
      <c r="L9" s="7">
        <v>6.5000000000000002E-2</v>
      </c>
      <c r="M9" s="3"/>
    </row>
    <row r="10" spans="1:13" ht="12.75" x14ac:dyDescent="0.2">
      <c r="A10" s="165" t="s">
        <v>130</v>
      </c>
      <c r="E10" s="5"/>
      <c r="F10" s="120"/>
      <c r="G10" s="6"/>
      <c r="H10" s="163" t="s">
        <v>128</v>
      </c>
      <c r="I10" s="5"/>
      <c r="J10" s="163" t="s">
        <v>129</v>
      </c>
      <c r="K10" s="5"/>
      <c r="L10" s="7">
        <v>4.9000000000000002E-2</v>
      </c>
      <c r="M10" s="3"/>
    </row>
    <row r="11" spans="1:13" ht="12.75" customHeight="1" x14ac:dyDescent="0.2">
      <c r="A11" s="167" t="s">
        <v>133</v>
      </c>
      <c r="B11" s="168"/>
      <c r="C11" s="168"/>
      <c r="D11" s="168"/>
      <c r="E11" s="168"/>
      <c r="F11" s="169"/>
      <c r="G11" s="166" t="s">
        <v>131</v>
      </c>
      <c r="H11" s="163"/>
      <c r="I11" s="5"/>
      <c r="J11" s="163"/>
      <c r="K11" s="5"/>
      <c r="L11" s="7"/>
      <c r="M11" s="3"/>
    </row>
    <row r="12" spans="1:13" ht="24" customHeight="1" thickBot="1" x14ac:dyDescent="0.25">
      <c r="A12" s="170"/>
      <c r="B12" s="171"/>
      <c r="C12" s="171"/>
      <c r="D12" s="171"/>
      <c r="E12" s="171"/>
      <c r="F12" s="172"/>
      <c r="G12" s="167" t="s">
        <v>132</v>
      </c>
      <c r="H12" s="139"/>
      <c r="J12" s="5"/>
      <c r="L12" s="7"/>
      <c r="M12" s="3"/>
    </row>
    <row r="13" spans="1:13" ht="39" customHeight="1" thickTop="1" x14ac:dyDescent="0.2">
      <c r="A13" s="177" t="s">
        <v>13</v>
      </c>
      <c r="B13" s="177"/>
      <c r="C13" s="177"/>
      <c r="D13" s="177"/>
      <c r="E13" s="177"/>
      <c r="F13" s="177"/>
      <c r="G13" s="138">
        <v>1</v>
      </c>
      <c r="H13" s="5"/>
      <c r="I13" s="1"/>
      <c r="J13" s="2"/>
      <c r="K13" s="1"/>
      <c r="L13" s="118"/>
    </row>
    <row r="14" spans="1:13" ht="16.5" customHeight="1" x14ac:dyDescent="0.2">
      <c r="A14" s="157"/>
      <c r="B14" s="178"/>
      <c r="C14" s="178"/>
      <c r="D14" s="178"/>
      <c r="E14" s="178"/>
      <c r="F14" s="158"/>
      <c r="G14" s="156"/>
      <c r="H14" s="179"/>
      <c r="J14" s="5"/>
      <c r="L14" s="7"/>
    </row>
    <row r="15" spans="1:13" ht="16.5" customHeight="1" x14ac:dyDescent="0.2">
      <c r="A15" s="157"/>
      <c r="B15" s="178"/>
      <c r="C15" s="178"/>
      <c r="D15" s="178"/>
      <c r="E15" s="178"/>
      <c r="F15" s="158"/>
      <c r="G15" s="156"/>
      <c r="H15" s="179"/>
      <c r="J15" s="5"/>
      <c r="L15" s="7"/>
    </row>
    <row r="16" spans="1:13" s="144" customFormat="1" ht="32.25" customHeight="1" thickBot="1" x14ac:dyDescent="0.25">
      <c r="A16" s="143" t="s">
        <v>14</v>
      </c>
      <c r="G16" s="155" t="s">
        <v>15</v>
      </c>
      <c r="H16" s="145"/>
    </row>
    <row r="17" spans="1:90" ht="12" thickTop="1" x14ac:dyDescent="0.2">
      <c r="C17" s="8"/>
    </row>
    <row r="18" spans="1:90" ht="12.95" customHeight="1" thickBot="1" x14ac:dyDescent="0.25">
      <c r="A18" s="8"/>
      <c r="G18" s="5" t="s">
        <v>16</v>
      </c>
      <c r="M18" s="5" t="s">
        <v>17</v>
      </c>
      <c r="P18" s="8"/>
      <c r="V18" s="5" t="s">
        <v>16</v>
      </c>
      <c r="AB18" s="5" t="s">
        <v>18</v>
      </c>
      <c r="AE18" s="8"/>
      <c r="AK18" s="5" t="s">
        <v>16</v>
      </c>
      <c r="AQ18" s="5" t="s">
        <v>19</v>
      </c>
      <c r="AT18" s="8"/>
      <c r="AZ18" s="5" t="s">
        <v>16</v>
      </c>
      <c r="BF18" s="5" t="s">
        <v>20</v>
      </c>
      <c r="BI18" s="8"/>
      <c r="BO18" s="5" t="s">
        <v>16</v>
      </c>
      <c r="BU18" s="5" t="s">
        <v>21</v>
      </c>
      <c r="BX18" s="8"/>
      <c r="CD18" s="5" t="s">
        <v>16</v>
      </c>
      <c r="CJ18" s="5" t="s">
        <v>22</v>
      </c>
    </row>
    <row r="19" spans="1:90" ht="12.95" customHeight="1" thickBot="1" x14ac:dyDescent="0.25">
      <c r="A19" s="8"/>
      <c r="G19" s="5" t="s">
        <v>23</v>
      </c>
      <c r="K19" s="66"/>
      <c r="L19" s="100" t="s">
        <v>24</v>
      </c>
      <c r="M19" s="9"/>
      <c r="N19" s="10"/>
      <c r="O19" s="11"/>
      <c r="P19" s="8"/>
      <c r="V19" s="5" t="s">
        <v>23</v>
      </c>
      <c r="Z19" s="66"/>
      <c r="AA19" s="100" t="s">
        <v>24</v>
      </c>
      <c r="AB19" s="9"/>
      <c r="AC19" s="10"/>
      <c r="AD19" s="11"/>
      <c r="AE19" s="8"/>
      <c r="AK19" s="5" t="s">
        <v>23</v>
      </c>
      <c r="AO19" s="66"/>
      <c r="AP19" s="100" t="s">
        <v>24</v>
      </c>
      <c r="AQ19" s="9"/>
      <c r="AR19" s="10"/>
      <c r="AS19" s="11"/>
      <c r="AT19" s="8"/>
      <c r="AZ19" s="5" t="s">
        <v>23</v>
      </c>
      <c r="BD19" s="66"/>
      <c r="BE19" s="100" t="s">
        <v>24</v>
      </c>
      <c r="BF19" s="9"/>
      <c r="BG19" s="10"/>
      <c r="BH19" s="11"/>
      <c r="BI19" s="8"/>
      <c r="BO19" s="5" t="s">
        <v>23</v>
      </c>
      <c r="BS19" s="66"/>
      <c r="BT19" s="100" t="s">
        <v>24</v>
      </c>
      <c r="BU19" s="9"/>
      <c r="BV19" s="10"/>
      <c r="BW19" s="11"/>
      <c r="BX19" s="8"/>
      <c r="CD19" s="5" t="s">
        <v>23</v>
      </c>
      <c r="CH19" s="66"/>
      <c r="CI19" s="100" t="s">
        <v>24</v>
      </c>
      <c r="CJ19" s="9"/>
      <c r="CK19" s="10"/>
      <c r="CL19" s="11"/>
    </row>
    <row r="20" spans="1:90" ht="12" customHeight="1" x14ac:dyDescent="0.2">
      <c r="A20" s="12" t="s">
        <v>25</v>
      </c>
      <c r="B20" s="13"/>
      <c r="C20" s="13"/>
      <c r="D20" s="13"/>
      <c r="E20" s="13"/>
      <c r="F20" s="13"/>
      <c r="G20" s="13"/>
      <c r="H20" s="13"/>
      <c r="I20" s="13"/>
      <c r="J20" s="13"/>
      <c r="K20" s="16" t="s">
        <v>26</v>
      </c>
      <c r="M20" s="14" t="s">
        <v>27</v>
      </c>
      <c r="N20" s="15"/>
      <c r="O20" s="11"/>
      <c r="P20" s="12" t="s">
        <v>25</v>
      </c>
      <c r="Q20" s="13"/>
      <c r="R20" s="13"/>
      <c r="S20" s="13"/>
      <c r="T20" s="13"/>
      <c r="U20" s="13"/>
      <c r="V20" s="13"/>
      <c r="W20" s="13"/>
      <c r="X20" s="13"/>
      <c r="Y20" s="13"/>
      <c r="Z20" s="16" t="s">
        <v>26</v>
      </c>
      <c r="AB20" s="14" t="s">
        <v>27</v>
      </c>
      <c r="AC20" s="15"/>
      <c r="AD20" s="11"/>
      <c r="AE20" s="12" t="s">
        <v>25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6" t="s">
        <v>26</v>
      </c>
      <c r="AQ20" s="14" t="s">
        <v>27</v>
      </c>
      <c r="AR20" s="15"/>
      <c r="AS20" s="11"/>
      <c r="AT20" s="12" t="s">
        <v>25</v>
      </c>
      <c r="AU20" s="13"/>
      <c r="AV20" s="13"/>
      <c r="AW20" s="13"/>
      <c r="AX20" s="13"/>
      <c r="AY20" s="13"/>
      <c r="AZ20" s="13"/>
      <c r="BA20" s="13"/>
      <c r="BB20" s="13"/>
      <c r="BC20" s="13"/>
      <c r="BD20" s="16" t="s">
        <v>26</v>
      </c>
      <c r="BF20" s="14" t="s">
        <v>27</v>
      </c>
      <c r="BG20" s="15"/>
      <c r="BH20" s="11"/>
      <c r="BI20" s="12" t="s">
        <v>25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6" t="s">
        <v>26</v>
      </c>
      <c r="BU20" s="14" t="s">
        <v>27</v>
      </c>
      <c r="BV20" s="15"/>
      <c r="BW20" s="11"/>
      <c r="BX20" s="12" t="s">
        <v>25</v>
      </c>
      <c r="BY20" s="13"/>
      <c r="BZ20" s="13"/>
      <c r="CA20" s="13"/>
      <c r="CB20" s="13"/>
      <c r="CC20" s="13"/>
      <c r="CD20" s="13"/>
      <c r="CE20" s="13"/>
      <c r="CF20" s="13"/>
      <c r="CG20" s="13"/>
      <c r="CH20" s="16" t="s">
        <v>26</v>
      </c>
      <c r="CJ20" s="14" t="s">
        <v>27</v>
      </c>
      <c r="CK20" s="15"/>
      <c r="CL20" s="11"/>
    </row>
    <row r="21" spans="1:90" ht="12" customHeight="1" x14ac:dyDescent="0.2">
      <c r="A21" s="16"/>
      <c r="E21" s="163" t="s">
        <v>123</v>
      </c>
      <c r="K21" s="17"/>
      <c r="L21" s="97"/>
      <c r="M21" s="18" t="s">
        <v>28</v>
      </c>
      <c r="N21" s="19" t="s">
        <v>29</v>
      </c>
      <c r="O21" s="11"/>
      <c r="P21" s="16"/>
      <c r="T21" s="163" t="s">
        <v>123</v>
      </c>
      <c r="Z21" s="17"/>
      <c r="AA21" s="97"/>
      <c r="AB21" s="18" t="s">
        <v>28</v>
      </c>
      <c r="AC21" s="19" t="s">
        <v>29</v>
      </c>
      <c r="AD21" s="11"/>
      <c r="AE21" s="16"/>
      <c r="AI21" s="163" t="s">
        <v>123</v>
      </c>
      <c r="AO21" s="17"/>
      <c r="AP21" s="97"/>
      <c r="AQ21" s="18" t="s">
        <v>28</v>
      </c>
      <c r="AR21" s="19" t="s">
        <v>29</v>
      </c>
      <c r="AS21" s="11"/>
      <c r="AT21" s="16"/>
      <c r="AX21" s="163" t="s">
        <v>123</v>
      </c>
      <c r="BD21" s="17"/>
      <c r="BE21" s="97"/>
      <c r="BF21" s="18" t="s">
        <v>28</v>
      </c>
      <c r="BG21" s="19" t="s">
        <v>29</v>
      </c>
      <c r="BH21" s="11"/>
      <c r="BI21" s="16"/>
      <c r="BM21" s="163" t="s">
        <v>123</v>
      </c>
      <c r="BS21" s="17"/>
      <c r="BT21" s="97"/>
      <c r="BU21" s="18" t="s">
        <v>28</v>
      </c>
      <c r="BV21" s="19" t="s">
        <v>29</v>
      </c>
      <c r="BW21" s="11"/>
      <c r="BX21" s="16"/>
      <c r="CB21" s="163" t="s">
        <v>124</v>
      </c>
      <c r="CH21" s="17"/>
      <c r="CI21" s="97"/>
      <c r="CJ21" s="18" t="s">
        <v>28</v>
      </c>
      <c r="CK21" s="19" t="s">
        <v>29</v>
      </c>
      <c r="CL21" s="11"/>
    </row>
    <row r="22" spans="1:90" ht="12" customHeight="1" x14ac:dyDescent="0.2">
      <c r="A22" s="20" t="s">
        <v>30</v>
      </c>
      <c r="B22" s="21"/>
      <c r="C22" s="21"/>
      <c r="D22" s="21"/>
      <c r="E22" s="21"/>
      <c r="F22" s="21"/>
      <c r="G22" s="21"/>
      <c r="H22" s="21"/>
      <c r="I22" s="21"/>
      <c r="J22" s="21"/>
      <c r="K22" s="101" t="s">
        <v>31</v>
      </c>
      <c r="M22" s="22"/>
      <c r="N22" s="23" t="s">
        <v>32</v>
      </c>
      <c r="O22" s="11"/>
      <c r="P22" s="20" t="s">
        <v>30</v>
      </c>
      <c r="Q22" s="21"/>
      <c r="R22" s="21"/>
      <c r="S22" s="21"/>
      <c r="T22" s="24"/>
      <c r="U22" s="21"/>
      <c r="V22" s="21"/>
      <c r="W22" s="21"/>
      <c r="X22" s="21"/>
      <c r="Y22" s="21"/>
      <c r="Z22" s="101" t="s">
        <v>31</v>
      </c>
      <c r="AB22" s="22"/>
      <c r="AC22" s="23" t="s">
        <v>32</v>
      </c>
      <c r="AD22" s="11"/>
      <c r="AE22" s="20" t="s">
        <v>30</v>
      </c>
      <c r="AF22" s="21"/>
      <c r="AG22" s="21"/>
      <c r="AH22" s="21"/>
      <c r="AI22" s="24"/>
      <c r="AJ22" s="21"/>
      <c r="AK22" s="21"/>
      <c r="AL22" s="21"/>
      <c r="AM22" s="21"/>
      <c r="AN22" s="21"/>
      <c r="AO22" s="101" t="s">
        <v>31</v>
      </c>
      <c r="AQ22" s="22"/>
      <c r="AR22" s="23" t="s">
        <v>32</v>
      </c>
      <c r="AS22" s="11"/>
      <c r="AT22" s="20" t="s">
        <v>30</v>
      </c>
      <c r="AU22" s="21"/>
      <c r="AV22" s="21"/>
      <c r="AW22" s="21"/>
      <c r="AX22" s="24"/>
      <c r="AY22" s="21"/>
      <c r="AZ22" s="21"/>
      <c r="BA22" s="21"/>
      <c r="BB22" s="21"/>
      <c r="BC22" s="21"/>
      <c r="BD22" s="101" t="s">
        <v>31</v>
      </c>
      <c r="BF22" s="22"/>
      <c r="BG22" s="23" t="s">
        <v>32</v>
      </c>
      <c r="BH22" s="11"/>
      <c r="BI22" s="20" t="s">
        <v>30</v>
      </c>
      <c r="BJ22" s="21"/>
      <c r="BK22" s="21"/>
      <c r="BL22" s="21"/>
      <c r="BM22" s="24"/>
      <c r="BN22" s="21"/>
      <c r="BO22" s="21"/>
      <c r="BP22" s="21"/>
      <c r="BQ22" s="21"/>
      <c r="BR22" s="21"/>
      <c r="BS22" s="101" t="s">
        <v>31</v>
      </c>
      <c r="BU22" s="22"/>
      <c r="BV22" s="23" t="s">
        <v>32</v>
      </c>
      <c r="BW22" s="11"/>
      <c r="BX22" s="20" t="s">
        <v>30</v>
      </c>
      <c r="BY22" s="21"/>
      <c r="BZ22" s="21"/>
      <c r="CA22" s="21"/>
      <c r="CB22" s="24"/>
      <c r="CC22" s="21"/>
      <c r="CD22" s="21"/>
      <c r="CE22" s="21"/>
      <c r="CF22" s="21"/>
      <c r="CG22" s="21"/>
      <c r="CH22" s="101" t="s">
        <v>31</v>
      </c>
      <c r="CJ22" s="22"/>
      <c r="CK22" s="23" t="s">
        <v>32</v>
      </c>
      <c r="CL22" s="11"/>
    </row>
    <row r="23" spans="1:90" ht="12" customHeight="1" thickBot="1" x14ac:dyDescent="0.25">
      <c r="A23" s="16"/>
      <c r="E23" s="5" t="str">
        <f>G16</f>
        <v>PI name here</v>
      </c>
      <c r="I23" s="60"/>
      <c r="K23" s="25"/>
      <c r="L23" s="102"/>
      <c r="M23" s="26"/>
      <c r="N23" s="27"/>
      <c r="O23" s="11"/>
      <c r="P23" s="16"/>
      <c r="T23" s="5" t="str">
        <f>E23</f>
        <v>PI name here</v>
      </c>
      <c r="X23" s="60"/>
      <c r="Z23" s="25"/>
      <c r="AA23" s="102"/>
      <c r="AB23" s="26"/>
      <c r="AC23" s="27"/>
      <c r="AD23" s="11"/>
      <c r="AE23" s="16"/>
      <c r="AI23" s="5" t="str">
        <f>E23</f>
        <v>PI name here</v>
      </c>
      <c r="AM23" s="60"/>
      <c r="AO23" s="25"/>
      <c r="AP23" s="102"/>
      <c r="AQ23" s="26"/>
      <c r="AR23" s="27"/>
      <c r="AS23" s="11"/>
      <c r="AT23" s="16"/>
      <c r="AX23" s="5" t="str">
        <f>T23</f>
        <v>PI name here</v>
      </c>
      <c r="BB23" s="60"/>
      <c r="BD23" s="25"/>
      <c r="BE23" s="102"/>
      <c r="BF23" s="26"/>
      <c r="BG23" s="27"/>
      <c r="BH23" s="11"/>
      <c r="BI23" s="16"/>
      <c r="BM23" s="5" t="str">
        <f>AI23</f>
        <v>PI name here</v>
      </c>
      <c r="BQ23" s="60"/>
      <c r="BS23" s="25"/>
      <c r="BT23" s="102"/>
      <c r="BU23" s="26"/>
      <c r="BV23" s="27"/>
      <c r="BW23" s="11"/>
      <c r="BX23" s="16"/>
      <c r="CB23" s="5" t="str">
        <f>E23</f>
        <v>PI name here</v>
      </c>
      <c r="CF23" s="60"/>
      <c r="CH23" s="25"/>
      <c r="CI23" s="102"/>
      <c r="CJ23" s="26"/>
      <c r="CK23" s="27"/>
      <c r="CL23" s="11"/>
    </row>
    <row r="24" spans="1:90" ht="12" customHeight="1" x14ac:dyDescent="0.2">
      <c r="A24" s="28" t="s">
        <v>33</v>
      </c>
      <c r="B24" s="21"/>
      <c r="C24" s="21"/>
      <c r="D24" s="21"/>
      <c r="E24" s="21"/>
      <c r="F24" s="21"/>
      <c r="G24" s="21"/>
      <c r="H24" s="21"/>
      <c r="J24" s="22" t="s">
        <v>34</v>
      </c>
      <c r="K24" s="21"/>
      <c r="M24" s="29" t="s">
        <v>35</v>
      </c>
      <c r="N24" s="30" t="s">
        <v>35</v>
      </c>
      <c r="O24" s="11"/>
      <c r="P24" s="20" t="s">
        <v>33</v>
      </c>
      <c r="Q24" s="21"/>
      <c r="R24" s="21"/>
      <c r="S24" s="21"/>
      <c r="T24" s="24"/>
      <c r="U24" s="21"/>
      <c r="V24" s="21"/>
      <c r="W24" s="21"/>
      <c r="Y24" s="22" t="s">
        <v>34</v>
      </c>
      <c r="Z24" s="21"/>
      <c r="AB24" s="31" t="s">
        <v>36</v>
      </c>
      <c r="AC24" s="32" t="s">
        <v>36</v>
      </c>
      <c r="AD24" s="11"/>
      <c r="AE24" s="20" t="s">
        <v>33</v>
      </c>
      <c r="AF24" s="21"/>
      <c r="AG24" s="21"/>
      <c r="AH24" s="21"/>
      <c r="AI24" s="24"/>
      <c r="AJ24" s="21"/>
      <c r="AK24" s="21"/>
      <c r="AL24" s="21"/>
      <c r="AN24" s="22" t="s">
        <v>34</v>
      </c>
      <c r="AO24" s="21"/>
      <c r="AQ24" s="31" t="s">
        <v>37</v>
      </c>
      <c r="AR24" s="32" t="s">
        <v>36</v>
      </c>
      <c r="AS24" s="11"/>
      <c r="AT24" s="20" t="s">
        <v>33</v>
      </c>
      <c r="AU24" s="21"/>
      <c r="AV24" s="21"/>
      <c r="AW24" s="21"/>
      <c r="AX24" s="24"/>
      <c r="AY24" s="21"/>
      <c r="AZ24" s="21"/>
      <c r="BA24" s="21"/>
      <c r="BC24" s="22" t="s">
        <v>34</v>
      </c>
      <c r="BD24" s="21"/>
      <c r="BF24" s="31" t="s">
        <v>37</v>
      </c>
      <c r="BG24" s="32" t="s">
        <v>36</v>
      </c>
      <c r="BH24" s="11"/>
      <c r="BI24" s="20" t="s">
        <v>33</v>
      </c>
      <c r="BJ24" s="21"/>
      <c r="BK24" s="21"/>
      <c r="BL24" s="21"/>
      <c r="BM24" s="24"/>
      <c r="BN24" s="21"/>
      <c r="BO24" s="21"/>
      <c r="BP24" s="21"/>
      <c r="BR24" s="22" t="s">
        <v>34</v>
      </c>
      <c r="BS24" s="21"/>
      <c r="BU24" s="31" t="s">
        <v>37</v>
      </c>
      <c r="BV24" s="32" t="s">
        <v>36</v>
      </c>
      <c r="BW24" s="11"/>
      <c r="BX24" s="20" t="s">
        <v>33</v>
      </c>
      <c r="BY24" s="21"/>
      <c r="BZ24" s="21"/>
      <c r="CA24" s="21"/>
      <c r="CB24" s="24"/>
      <c r="CC24" s="21"/>
      <c r="CD24" s="21"/>
      <c r="CE24" s="21"/>
      <c r="CG24" s="22" t="s">
        <v>34</v>
      </c>
      <c r="CH24" s="21"/>
      <c r="CJ24" s="29" t="s">
        <v>35</v>
      </c>
      <c r="CK24" s="30" t="s">
        <v>35</v>
      </c>
      <c r="CL24" s="11"/>
    </row>
    <row r="25" spans="1:90" ht="12" customHeight="1" x14ac:dyDescent="0.2">
      <c r="A25" s="16" t="s">
        <v>38</v>
      </c>
      <c r="J25" s="11" t="s">
        <v>39</v>
      </c>
      <c r="L25" s="97"/>
      <c r="M25" s="99" t="s">
        <v>40</v>
      </c>
      <c r="N25" s="34" t="s">
        <v>41</v>
      </c>
      <c r="O25" s="11"/>
      <c r="P25" s="16" t="s">
        <v>38</v>
      </c>
      <c r="T25" s="5"/>
      <c r="Y25" s="11" t="s">
        <v>39</v>
      </c>
      <c r="AA25" s="97"/>
      <c r="AB25" s="35" t="s">
        <v>40</v>
      </c>
      <c r="AC25" s="36" t="s">
        <v>41</v>
      </c>
      <c r="AD25" s="11"/>
      <c r="AE25" s="16" t="s">
        <v>38</v>
      </c>
      <c r="AI25" s="5"/>
      <c r="AN25" s="11" t="s">
        <v>39</v>
      </c>
      <c r="AP25" s="97"/>
      <c r="AQ25" s="35" t="s">
        <v>40</v>
      </c>
      <c r="AR25" s="36" t="s">
        <v>41</v>
      </c>
      <c r="AS25" s="11"/>
      <c r="AT25" s="16" t="s">
        <v>38</v>
      </c>
      <c r="AX25" s="5"/>
      <c r="BC25" s="11" t="s">
        <v>39</v>
      </c>
      <c r="BE25" s="97"/>
      <c r="BF25" s="35" t="s">
        <v>40</v>
      </c>
      <c r="BG25" s="36" t="s">
        <v>41</v>
      </c>
      <c r="BH25" s="11"/>
      <c r="BI25" s="16" t="s">
        <v>38</v>
      </c>
      <c r="BM25" s="5"/>
      <c r="BR25" s="11" t="s">
        <v>39</v>
      </c>
      <c r="BT25" s="97"/>
      <c r="BU25" s="35" t="s">
        <v>40</v>
      </c>
      <c r="BV25" s="36" t="s">
        <v>41</v>
      </c>
      <c r="BW25" s="11"/>
      <c r="BX25" s="16" t="s">
        <v>38</v>
      </c>
      <c r="CB25" s="5"/>
      <c r="CG25" s="11" t="s">
        <v>39</v>
      </c>
      <c r="CI25" s="97"/>
      <c r="CJ25" s="33" t="s">
        <v>40</v>
      </c>
      <c r="CK25" s="34" t="s">
        <v>41</v>
      </c>
      <c r="CL25" s="11"/>
    </row>
    <row r="26" spans="1:90" ht="12" customHeight="1" x14ac:dyDescent="0.2">
      <c r="A26" s="16"/>
      <c r="E26" s="5"/>
      <c r="I26" s="97"/>
      <c r="J26" s="18" t="s">
        <v>42</v>
      </c>
      <c r="K26" s="18" t="s">
        <v>43</v>
      </c>
      <c r="L26" s="18" t="s">
        <v>44</v>
      </c>
      <c r="M26" s="33" t="s">
        <v>45</v>
      </c>
      <c r="N26" s="38" t="s">
        <v>46</v>
      </c>
      <c r="O26" s="11"/>
      <c r="P26" s="16"/>
      <c r="T26" s="5"/>
      <c r="X26" s="97"/>
      <c r="Y26" s="18" t="s">
        <v>42</v>
      </c>
      <c r="Z26" s="18" t="s">
        <v>43</v>
      </c>
      <c r="AA26" s="18" t="s">
        <v>44</v>
      </c>
      <c r="AB26" s="35" t="s">
        <v>47</v>
      </c>
      <c r="AC26" s="39" t="s">
        <v>48</v>
      </c>
      <c r="AD26" s="11"/>
      <c r="AE26" s="16"/>
      <c r="AI26" s="5"/>
      <c r="AM26" s="97"/>
      <c r="AN26" s="18" t="s">
        <v>42</v>
      </c>
      <c r="AO26" s="18" t="s">
        <v>43</v>
      </c>
      <c r="AP26" s="18" t="s">
        <v>44</v>
      </c>
      <c r="AQ26" s="35" t="s">
        <v>47</v>
      </c>
      <c r="AR26" s="39" t="s">
        <v>48</v>
      </c>
      <c r="AS26" s="11"/>
      <c r="AT26" s="16"/>
      <c r="AX26" s="5"/>
      <c r="BB26" s="97"/>
      <c r="BC26" s="18" t="s">
        <v>42</v>
      </c>
      <c r="BD26" s="18" t="s">
        <v>43</v>
      </c>
      <c r="BE26" s="18" t="s">
        <v>44</v>
      </c>
      <c r="BF26" s="35" t="s">
        <v>47</v>
      </c>
      <c r="BG26" s="39" t="s">
        <v>48</v>
      </c>
      <c r="BH26" s="11"/>
      <c r="BI26" s="16"/>
      <c r="BM26" s="5"/>
      <c r="BQ26" s="97"/>
      <c r="BR26" s="18" t="s">
        <v>42</v>
      </c>
      <c r="BS26" s="18" t="s">
        <v>43</v>
      </c>
      <c r="BT26" s="18" t="s">
        <v>44</v>
      </c>
      <c r="BU26" s="35" t="s">
        <v>47</v>
      </c>
      <c r="BV26" s="39" t="s">
        <v>48</v>
      </c>
      <c r="BW26" s="11"/>
      <c r="BX26" s="16"/>
      <c r="CB26" s="5"/>
      <c r="CF26" s="97"/>
      <c r="CG26" s="18" t="s">
        <v>42</v>
      </c>
      <c r="CH26" s="18" t="s">
        <v>43</v>
      </c>
      <c r="CI26" s="18" t="s">
        <v>44</v>
      </c>
      <c r="CJ26" s="33" t="s">
        <v>45</v>
      </c>
      <c r="CK26" s="38" t="s">
        <v>46</v>
      </c>
      <c r="CL26" s="11"/>
    </row>
    <row r="27" spans="1:90" ht="12" customHeight="1" x14ac:dyDescent="0.2">
      <c r="A27" s="28" t="s">
        <v>49</v>
      </c>
      <c r="B27" s="21"/>
      <c r="C27" s="21"/>
      <c r="D27" s="21"/>
      <c r="E27" s="140" t="str">
        <f xml:space="preserve"> E23</f>
        <v>PI name here</v>
      </c>
      <c r="F27" s="21"/>
      <c r="G27" s="21"/>
      <c r="H27" s="21"/>
      <c r="I27" s="98"/>
      <c r="J27" s="125">
        <v>0</v>
      </c>
      <c r="K27" s="125">
        <v>0</v>
      </c>
      <c r="L27" s="125">
        <v>0</v>
      </c>
      <c r="M27" s="122">
        <v>0</v>
      </c>
      <c r="N27" s="41"/>
      <c r="O27" s="11"/>
      <c r="P27" s="28" t="s">
        <v>49</v>
      </c>
      <c r="Q27" s="21"/>
      <c r="R27" s="21"/>
      <c r="S27" s="21"/>
      <c r="T27" s="24" t="str">
        <f>E27</f>
        <v>PI name here</v>
      </c>
      <c r="U27" s="21"/>
      <c r="V27" s="21"/>
      <c r="W27" s="21"/>
      <c r="X27" s="98"/>
      <c r="Y27" s="150">
        <f t="shared" ref="Y27:AA32" si="0">IF(years&gt;1,+J27,0)</f>
        <v>0</v>
      </c>
      <c r="Z27" s="150">
        <f t="shared" si="0"/>
        <v>0</v>
      </c>
      <c r="AA27" s="151">
        <f t="shared" si="0"/>
        <v>0</v>
      </c>
      <c r="AB27" s="122">
        <f t="shared" ref="AB27:AB32" si="1">IF(years&gt;1,M27*1.03,0)</f>
        <v>0</v>
      </c>
      <c r="AC27" s="43"/>
      <c r="AD27" s="11"/>
      <c r="AE27" s="28" t="s">
        <v>49</v>
      </c>
      <c r="AF27" s="21"/>
      <c r="AG27" s="21"/>
      <c r="AH27" s="21"/>
      <c r="AI27" s="24" t="str">
        <f>E27</f>
        <v>PI name here</v>
      </c>
      <c r="AJ27" s="21"/>
      <c r="AK27" s="21"/>
      <c r="AL27" s="21"/>
      <c r="AM27" s="98"/>
      <c r="AN27" s="150">
        <f t="shared" ref="AN27:AP32" si="2">IF(years&gt;2,+Y27,0)</f>
        <v>0</v>
      </c>
      <c r="AO27" s="150">
        <f t="shared" si="2"/>
        <v>0</v>
      </c>
      <c r="AP27" s="151">
        <f t="shared" si="2"/>
        <v>0</v>
      </c>
      <c r="AQ27" s="122">
        <f t="shared" ref="AQ27:AQ32" si="3">IF(years&gt;2,AB27*1.03,0)</f>
        <v>0</v>
      </c>
      <c r="AR27" s="43"/>
      <c r="AS27" s="11"/>
      <c r="AT27" s="28" t="s">
        <v>49</v>
      </c>
      <c r="AU27" s="21"/>
      <c r="AV27" s="21"/>
      <c r="AW27" s="21"/>
      <c r="AX27" s="24" t="str">
        <f>T27</f>
        <v>PI name here</v>
      </c>
      <c r="AY27" s="21"/>
      <c r="AZ27" s="21"/>
      <c r="BA27" s="21"/>
      <c r="BB27" s="98"/>
      <c r="BC27" s="150">
        <f t="shared" ref="BC27:BE32" si="4">IF(years&gt;3,+AN27,0)</f>
        <v>0</v>
      </c>
      <c r="BD27" s="150">
        <f t="shared" si="4"/>
        <v>0</v>
      </c>
      <c r="BE27" s="151">
        <f t="shared" si="4"/>
        <v>0</v>
      </c>
      <c r="BF27" s="122">
        <f t="shared" ref="BF27:BF32" si="5">IF(years&gt;3,AQ27*1.03,0)</f>
        <v>0</v>
      </c>
      <c r="BG27" s="43"/>
      <c r="BH27" s="11"/>
      <c r="BI27" s="28" t="s">
        <v>49</v>
      </c>
      <c r="BJ27" s="21"/>
      <c r="BK27" s="21"/>
      <c r="BL27" s="21"/>
      <c r="BM27" s="24" t="str">
        <f>AI27</f>
        <v>PI name here</v>
      </c>
      <c r="BN27" s="21"/>
      <c r="BO27" s="21"/>
      <c r="BP27" s="21"/>
      <c r="BQ27" s="98"/>
      <c r="BR27" s="150">
        <f t="shared" ref="BR27:BT32" si="6">IF(years&gt;4,+BC27,0)</f>
        <v>0</v>
      </c>
      <c r="BS27" s="150">
        <f t="shared" si="6"/>
        <v>0</v>
      </c>
      <c r="BT27" s="151">
        <f t="shared" si="6"/>
        <v>0</v>
      </c>
      <c r="BU27" s="122">
        <f t="shared" ref="BU27:BU32" si="7">IF(years&gt;4,BF27*1.03,0)</f>
        <v>0</v>
      </c>
      <c r="BV27" s="43"/>
      <c r="BW27" s="11"/>
      <c r="BX27" s="28" t="s">
        <v>49</v>
      </c>
      <c r="BY27" s="21"/>
      <c r="BZ27" s="21"/>
      <c r="CA27" s="21"/>
      <c r="CB27" s="24" t="str">
        <f>E27</f>
        <v>PI name here</v>
      </c>
      <c r="CC27" s="21"/>
      <c r="CD27" s="21"/>
      <c r="CE27" s="21"/>
      <c r="CF27" s="98"/>
      <c r="CG27" s="153">
        <f t="shared" ref="CG27:CI32" si="8">AN27+Y27+J27+BC27+BR27</f>
        <v>0</v>
      </c>
      <c r="CH27" s="153">
        <f t="shared" si="8"/>
        <v>0</v>
      </c>
      <c r="CI27" s="153">
        <f t="shared" si="8"/>
        <v>0</v>
      </c>
      <c r="CJ27" s="40">
        <f t="shared" ref="CJ27:CJ33" si="9">AQ27+AB27+M27+BF27+BU27</f>
        <v>0</v>
      </c>
      <c r="CK27" s="43"/>
      <c r="CL27" s="11"/>
    </row>
    <row r="28" spans="1:90" ht="12" customHeight="1" x14ac:dyDescent="0.2">
      <c r="A28" s="28" t="s">
        <v>50</v>
      </c>
      <c r="B28" s="21"/>
      <c r="C28" s="21"/>
      <c r="D28" s="21"/>
      <c r="E28" s="141"/>
      <c r="F28" s="21"/>
      <c r="G28" s="21"/>
      <c r="H28" s="21"/>
      <c r="I28" s="98"/>
      <c r="J28" s="125">
        <v>0</v>
      </c>
      <c r="K28" s="125">
        <v>0</v>
      </c>
      <c r="L28" s="125">
        <v>0</v>
      </c>
      <c r="M28" s="122"/>
      <c r="N28" s="43"/>
      <c r="O28" s="11"/>
      <c r="P28" s="28" t="s">
        <v>50</v>
      </c>
      <c r="Q28" s="21"/>
      <c r="R28" s="21"/>
      <c r="S28" s="21"/>
      <c r="T28" s="123">
        <f>E28</f>
        <v>0</v>
      </c>
      <c r="U28" s="21"/>
      <c r="V28" s="21"/>
      <c r="W28" s="21"/>
      <c r="X28" s="98"/>
      <c r="Y28" s="150">
        <f t="shared" si="0"/>
        <v>0</v>
      </c>
      <c r="Z28" s="150">
        <f t="shared" si="0"/>
        <v>0</v>
      </c>
      <c r="AA28" s="151">
        <f t="shared" si="0"/>
        <v>0</v>
      </c>
      <c r="AB28" s="122">
        <f t="shared" si="1"/>
        <v>0</v>
      </c>
      <c r="AC28" s="43"/>
      <c r="AD28" s="11"/>
      <c r="AE28" s="28" t="s">
        <v>50</v>
      </c>
      <c r="AF28" s="21"/>
      <c r="AG28" s="21"/>
      <c r="AH28" s="21"/>
      <c r="AI28" s="123">
        <f>E28</f>
        <v>0</v>
      </c>
      <c r="AJ28" s="21"/>
      <c r="AK28" s="21"/>
      <c r="AL28" s="21"/>
      <c r="AM28" s="98"/>
      <c r="AN28" s="150">
        <f t="shared" si="2"/>
        <v>0</v>
      </c>
      <c r="AO28" s="150">
        <f t="shared" si="2"/>
        <v>0</v>
      </c>
      <c r="AP28" s="151">
        <f t="shared" si="2"/>
        <v>0</v>
      </c>
      <c r="AQ28" s="122">
        <f t="shared" si="3"/>
        <v>0</v>
      </c>
      <c r="AR28" s="43"/>
      <c r="AS28" s="11"/>
      <c r="AT28" s="28" t="s">
        <v>50</v>
      </c>
      <c r="AU28" s="21"/>
      <c r="AV28" s="21"/>
      <c r="AW28" s="21"/>
      <c r="AX28" s="123">
        <f>T28</f>
        <v>0</v>
      </c>
      <c r="AY28" s="21"/>
      <c r="AZ28" s="21"/>
      <c r="BA28" s="21"/>
      <c r="BB28" s="98"/>
      <c r="BC28" s="150">
        <f t="shared" si="4"/>
        <v>0</v>
      </c>
      <c r="BD28" s="150">
        <f t="shared" si="4"/>
        <v>0</v>
      </c>
      <c r="BE28" s="151">
        <f t="shared" si="4"/>
        <v>0</v>
      </c>
      <c r="BF28" s="122">
        <f t="shared" si="5"/>
        <v>0</v>
      </c>
      <c r="BG28" s="43"/>
      <c r="BH28" s="11"/>
      <c r="BI28" s="28" t="s">
        <v>50</v>
      </c>
      <c r="BJ28" s="21"/>
      <c r="BK28" s="21"/>
      <c r="BL28" s="21"/>
      <c r="BM28" s="123">
        <f>AI28</f>
        <v>0</v>
      </c>
      <c r="BN28" s="21"/>
      <c r="BO28" s="21"/>
      <c r="BP28" s="21"/>
      <c r="BQ28" s="98"/>
      <c r="BR28" s="150">
        <f t="shared" si="6"/>
        <v>0</v>
      </c>
      <c r="BS28" s="150">
        <f t="shared" si="6"/>
        <v>0</v>
      </c>
      <c r="BT28" s="151">
        <f t="shared" si="6"/>
        <v>0</v>
      </c>
      <c r="BU28" s="122">
        <f t="shared" si="7"/>
        <v>0</v>
      </c>
      <c r="BV28" s="43"/>
      <c r="BW28" s="11"/>
      <c r="BX28" s="28" t="s">
        <v>50</v>
      </c>
      <c r="BY28" s="21"/>
      <c r="BZ28" s="21"/>
      <c r="CA28" s="21"/>
      <c r="CB28" s="24">
        <f>E28</f>
        <v>0</v>
      </c>
      <c r="CC28" s="21"/>
      <c r="CD28" s="21"/>
      <c r="CE28" s="21"/>
      <c r="CF28" s="98"/>
      <c r="CG28" s="153">
        <f t="shared" si="8"/>
        <v>0</v>
      </c>
      <c r="CH28" s="153">
        <f t="shared" si="8"/>
        <v>0</v>
      </c>
      <c r="CI28" s="153">
        <f t="shared" si="8"/>
        <v>0</v>
      </c>
      <c r="CJ28" s="40">
        <f t="shared" si="9"/>
        <v>0</v>
      </c>
      <c r="CK28" s="43"/>
      <c r="CL28" s="11"/>
    </row>
    <row r="29" spans="1:90" ht="12" customHeight="1" x14ac:dyDescent="0.2">
      <c r="A29" s="28" t="s">
        <v>51</v>
      </c>
      <c r="B29" s="21"/>
      <c r="C29" s="21"/>
      <c r="D29" s="21"/>
      <c r="E29" s="141"/>
      <c r="F29" s="21"/>
      <c r="G29" s="21"/>
      <c r="H29" s="21"/>
      <c r="I29" s="98"/>
      <c r="J29" s="125">
        <v>0</v>
      </c>
      <c r="K29" s="125">
        <v>0</v>
      </c>
      <c r="L29" s="125">
        <v>0</v>
      </c>
      <c r="M29" s="122"/>
      <c r="N29" s="43"/>
      <c r="O29" s="11"/>
      <c r="P29" s="28" t="s">
        <v>51</v>
      </c>
      <c r="Q29" s="21"/>
      <c r="R29" s="21"/>
      <c r="S29" s="21"/>
      <c r="T29" s="123">
        <f>E29</f>
        <v>0</v>
      </c>
      <c r="U29" s="21"/>
      <c r="V29" s="21"/>
      <c r="W29" s="21"/>
      <c r="X29" s="98"/>
      <c r="Y29" s="150">
        <f t="shared" si="0"/>
        <v>0</v>
      </c>
      <c r="Z29" s="150">
        <f t="shared" si="0"/>
        <v>0</v>
      </c>
      <c r="AA29" s="151">
        <f t="shared" si="0"/>
        <v>0</v>
      </c>
      <c r="AB29" s="122">
        <f t="shared" si="1"/>
        <v>0</v>
      </c>
      <c r="AC29" s="43"/>
      <c r="AD29" s="11"/>
      <c r="AE29" s="28" t="s">
        <v>51</v>
      </c>
      <c r="AF29" s="21"/>
      <c r="AG29" s="21"/>
      <c r="AH29" s="21"/>
      <c r="AI29" s="123">
        <f>E29</f>
        <v>0</v>
      </c>
      <c r="AJ29" s="21"/>
      <c r="AK29" s="21"/>
      <c r="AL29" s="21"/>
      <c r="AM29" s="98"/>
      <c r="AN29" s="150">
        <f t="shared" si="2"/>
        <v>0</v>
      </c>
      <c r="AO29" s="150">
        <f t="shared" si="2"/>
        <v>0</v>
      </c>
      <c r="AP29" s="151">
        <f t="shared" si="2"/>
        <v>0</v>
      </c>
      <c r="AQ29" s="122">
        <f t="shared" si="3"/>
        <v>0</v>
      </c>
      <c r="AR29" s="43"/>
      <c r="AS29" s="11"/>
      <c r="AT29" s="28" t="s">
        <v>51</v>
      </c>
      <c r="AU29" s="21"/>
      <c r="AV29" s="21"/>
      <c r="AW29" s="21"/>
      <c r="AX29" s="123">
        <f>T29</f>
        <v>0</v>
      </c>
      <c r="AY29" s="21"/>
      <c r="AZ29" s="21"/>
      <c r="BA29" s="21"/>
      <c r="BB29" s="98"/>
      <c r="BC29" s="150">
        <f t="shared" si="4"/>
        <v>0</v>
      </c>
      <c r="BD29" s="150">
        <f t="shared" si="4"/>
        <v>0</v>
      </c>
      <c r="BE29" s="151">
        <f t="shared" si="4"/>
        <v>0</v>
      </c>
      <c r="BF29" s="122">
        <f t="shared" si="5"/>
        <v>0</v>
      </c>
      <c r="BG29" s="43"/>
      <c r="BH29" s="11"/>
      <c r="BI29" s="28" t="s">
        <v>51</v>
      </c>
      <c r="BJ29" s="21"/>
      <c r="BK29" s="21"/>
      <c r="BL29" s="21"/>
      <c r="BM29" s="123">
        <f>AI29</f>
        <v>0</v>
      </c>
      <c r="BN29" s="21"/>
      <c r="BO29" s="21"/>
      <c r="BP29" s="21"/>
      <c r="BQ29" s="98"/>
      <c r="BR29" s="150">
        <f t="shared" si="6"/>
        <v>0</v>
      </c>
      <c r="BS29" s="150">
        <f t="shared" si="6"/>
        <v>0</v>
      </c>
      <c r="BT29" s="151">
        <f t="shared" si="6"/>
        <v>0</v>
      </c>
      <c r="BU29" s="122">
        <f t="shared" si="7"/>
        <v>0</v>
      </c>
      <c r="BV29" s="43"/>
      <c r="BW29" s="11"/>
      <c r="BX29" s="28" t="s">
        <v>51</v>
      </c>
      <c r="BY29" s="21"/>
      <c r="BZ29" s="21"/>
      <c r="CA29" s="21"/>
      <c r="CB29" s="24">
        <f>E29</f>
        <v>0</v>
      </c>
      <c r="CC29" s="21"/>
      <c r="CD29" s="21"/>
      <c r="CE29" s="21"/>
      <c r="CF29" s="98"/>
      <c r="CG29" s="153">
        <f t="shared" si="8"/>
        <v>0</v>
      </c>
      <c r="CH29" s="153">
        <f t="shared" si="8"/>
        <v>0</v>
      </c>
      <c r="CI29" s="153">
        <f t="shared" si="8"/>
        <v>0</v>
      </c>
      <c r="CJ29" s="40">
        <f t="shared" si="9"/>
        <v>0</v>
      </c>
      <c r="CK29" s="43"/>
      <c r="CL29" s="11"/>
    </row>
    <row r="30" spans="1:90" ht="12" customHeight="1" x14ac:dyDescent="0.2">
      <c r="A30" s="28" t="s">
        <v>52</v>
      </c>
      <c r="B30" s="21"/>
      <c r="C30" s="21"/>
      <c r="D30" s="21"/>
      <c r="E30" s="141"/>
      <c r="F30" s="21"/>
      <c r="G30" s="21"/>
      <c r="H30" s="21"/>
      <c r="I30" s="98"/>
      <c r="J30" s="125">
        <v>0</v>
      </c>
      <c r="K30" s="125">
        <v>0</v>
      </c>
      <c r="L30" s="125">
        <v>0</v>
      </c>
      <c r="M30" s="122"/>
      <c r="N30" s="32"/>
      <c r="O30" s="11"/>
      <c r="P30" s="28" t="s">
        <v>52</v>
      </c>
      <c r="Q30" s="21"/>
      <c r="R30" s="21"/>
      <c r="S30" s="21"/>
      <c r="T30" s="123">
        <f>E30</f>
        <v>0</v>
      </c>
      <c r="U30" s="21"/>
      <c r="V30" s="21"/>
      <c r="W30" s="21"/>
      <c r="X30" s="98"/>
      <c r="Y30" s="150">
        <f t="shared" si="0"/>
        <v>0</v>
      </c>
      <c r="Z30" s="150">
        <f t="shared" si="0"/>
        <v>0</v>
      </c>
      <c r="AA30" s="151">
        <f t="shared" si="0"/>
        <v>0</v>
      </c>
      <c r="AB30" s="122">
        <f t="shared" si="1"/>
        <v>0</v>
      </c>
      <c r="AC30" s="32"/>
      <c r="AD30" s="11"/>
      <c r="AE30" s="28" t="s">
        <v>52</v>
      </c>
      <c r="AF30" s="21"/>
      <c r="AG30" s="21"/>
      <c r="AH30" s="21"/>
      <c r="AI30" s="123">
        <f>E30</f>
        <v>0</v>
      </c>
      <c r="AJ30" s="21"/>
      <c r="AK30" s="21"/>
      <c r="AL30" s="21"/>
      <c r="AM30" s="98"/>
      <c r="AN30" s="150">
        <f t="shared" si="2"/>
        <v>0</v>
      </c>
      <c r="AO30" s="150">
        <f t="shared" si="2"/>
        <v>0</v>
      </c>
      <c r="AP30" s="151">
        <f t="shared" si="2"/>
        <v>0</v>
      </c>
      <c r="AQ30" s="122">
        <f t="shared" si="3"/>
        <v>0</v>
      </c>
      <c r="AR30" s="32"/>
      <c r="AS30" s="11"/>
      <c r="AT30" s="28" t="s">
        <v>52</v>
      </c>
      <c r="AU30" s="21"/>
      <c r="AV30" s="21"/>
      <c r="AW30" s="21"/>
      <c r="AX30" s="123">
        <f>T30</f>
        <v>0</v>
      </c>
      <c r="AY30" s="21"/>
      <c r="AZ30" s="21"/>
      <c r="BA30" s="21"/>
      <c r="BB30" s="98"/>
      <c r="BC30" s="150">
        <f t="shared" si="4"/>
        <v>0</v>
      </c>
      <c r="BD30" s="150">
        <f t="shared" si="4"/>
        <v>0</v>
      </c>
      <c r="BE30" s="151">
        <f t="shared" si="4"/>
        <v>0</v>
      </c>
      <c r="BF30" s="122">
        <f t="shared" si="5"/>
        <v>0</v>
      </c>
      <c r="BG30" s="32"/>
      <c r="BH30" s="11"/>
      <c r="BI30" s="28" t="s">
        <v>52</v>
      </c>
      <c r="BJ30" s="21"/>
      <c r="BK30" s="21"/>
      <c r="BL30" s="21"/>
      <c r="BM30" s="123">
        <f>AI30</f>
        <v>0</v>
      </c>
      <c r="BN30" s="21"/>
      <c r="BO30" s="21"/>
      <c r="BP30" s="21"/>
      <c r="BQ30" s="98"/>
      <c r="BR30" s="150">
        <f t="shared" si="6"/>
        <v>0</v>
      </c>
      <c r="BS30" s="150">
        <f t="shared" si="6"/>
        <v>0</v>
      </c>
      <c r="BT30" s="151">
        <f t="shared" si="6"/>
        <v>0</v>
      </c>
      <c r="BU30" s="122">
        <f t="shared" si="7"/>
        <v>0</v>
      </c>
      <c r="BV30" s="32"/>
      <c r="BW30" s="11"/>
      <c r="BX30" s="28" t="s">
        <v>52</v>
      </c>
      <c r="BY30" s="21"/>
      <c r="BZ30" s="21"/>
      <c r="CA30" s="21"/>
      <c r="CB30" s="24">
        <f>E30</f>
        <v>0</v>
      </c>
      <c r="CC30" s="21"/>
      <c r="CD30" s="21"/>
      <c r="CE30" s="21"/>
      <c r="CF30" s="98"/>
      <c r="CG30" s="153">
        <f t="shared" si="8"/>
        <v>0</v>
      </c>
      <c r="CH30" s="153">
        <f t="shared" si="8"/>
        <v>0</v>
      </c>
      <c r="CI30" s="153">
        <f t="shared" si="8"/>
        <v>0</v>
      </c>
      <c r="CJ30" s="40">
        <f t="shared" si="9"/>
        <v>0</v>
      </c>
      <c r="CK30" s="32"/>
      <c r="CL30" s="11"/>
    </row>
    <row r="31" spans="1:90" ht="12" customHeight="1" x14ac:dyDescent="0.2">
      <c r="A31" s="28" t="s">
        <v>53</v>
      </c>
      <c r="B31" s="21"/>
      <c r="C31" s="21"/>
      <c r="D31" s="21"/>
      <c r="E31" s="141"/>
      <c r="F31" s="21"/>
      <c r="G31" s="21"/>
      <c r="H31" s="21"/>
      <c r="I31" s="98"/>
      <c r="J31" s="125">
        <v>0</v>
      </c>
      <c r="K31" s="125">
        <v>0</v>
      </c>
      <c r="L31" s="125">
        <v>0</v>
      </c>
      <c r="M31" s="122"/>
      <c r="N31" s="43"/>
      <c r="O31" s="11"/>
      <c r="P31" s="28" t="s">
        <v>53</v>
      </c>
      <c r="Q31" s="21"/>
      <c r="R31" s="21"/>
      <c r="S31" s="21"/>
      <c r="T31" s="123">
        <f>E31</f>
        <v>0</v>
      </c>
      <c r="U31" s="21"/>
      <c r="V31" s="21"/>
      <c r="W31" s="21"/>
      <c r="X31" s="98"/>
      <c r="Y31" s="150">
        <f t="shared" si="0"/>
        <v>0</v>
      </c>
      <c r="Z31" s="150">
        <f t="shared" si="0"/>
        <v>0</v>
      </c>
      <c r="AA31" s="151">
        <f t="shared" si="0"/>
        <v>0</v>
      </c>
      <c r="AB31" s="122">
        <f t="shared" si="1"/>
        <v>0</v>
      </c>
      <c r="AC31" s="43"/>
      <c r="AD31" s="11"/>
      <c r="AE31" s="28" t="s">
        <v>53</v>
      </c>
      <c r="AF31" s="21"/>
      <c r="AG31" s="21"/>
      <c r="AH31" s="21"/>
      <c r="AI31" s="123">
        <f>E31</f>
        <v>0</v>
      </c>
      <c r="AJ31" s="21"/>
      <c r="AK31" s="21"/>
      <c r="AL31" s="21"/>
      <c r="AM31" s="98"/>
      <c r="AN31" s="150">
        <f t="shared" si="2"/>
        <v>0</v>
      </c>
      <c r="AO31" s="150">
        <f t="shared" si="2"/>
        <v>0</v>
      </c>
      <c r="AP31" s="151">
        <f t="shared" si="2"/>
        <v>0</v>
      </c>
      <c r="AQ31" s="122">
        <f t="shared" si="3"/>
        <v>0</v>
      </c>
      <c r="AR31" s="43"/>
      <c r="AS31" s="11"/>
      <c r="AT31" s="28" t="s">
        <v>53</v>
      </c>
      <c r="AU31" s="21"/>
      <c r="AV31" s="21"/>
      <c r="AW31" s="21"/>
      <c r="AX31" s="123">
        <f>T31</f>
        <v>0</v>
      </c>
      <c r="AY31" s="21"/>
      <c r="AZ31" s="21"/>
      <c r="BA31" s="21"/>
      <c r="BB31" s="98"/>
      <c r="BC31" s="150">
        <f t="shared" si="4"/>
        <v>0</v>
      </c>
      <c r="BD31" s="150">
        <f t="shared" si="4"/>
        <v>0</v>
      </c>
      <c r="BE31" s="151">
        <f t="shared" si="4"/>
        <v>0</v>
      </c>
      <c r="BF31" s="122">
        <f t="shared" si="5"/>
        <v>0</v>
      </c>
      <c r="BG31" s="43"/>
      <c r="BH31" s="11"/>
      <c r="BI31" s="28" t="s">
        <v>53</v>
      </c>
      <c r="BJ31" s="21"/>
      <c r="BK31" s="21"/>
      <c r="BL31" s="21"/>
      <c r="BM31" s="123">
        <f>AI31</f>
        <v>0</v>
      </c>
      <c r="BN31" s="21"/>
      <c r="BO31" s="21"/>
      <c r="BP31" s="21"/>
      <c r="BQ31" s="98"/>
      <c r="BR31" s="150">
        <f t="shared" si="6"/>
        <v>0</v>
      </c>
      <c r="BS31" s="150">
        <f t="shared" si="6"/>
        <v>0</v>
      </c>
      <c r="BT31" s="151">
        <f t="shared" si="6"/>
        <v>0</v>
      </c>
      <c r="BU31" s="122">
        <f t="shared" si="7"/>
        <v>0</v>
      </c>
      <c r="BV31" s="43"/>
      <c r="BW31" s="11"/>
      <c r="BX31" s="28" t="s">
        <v>53</v>
      </c>
      <c r="BY31" s="21"/>
      <c r="BZ31" s="21"/>
      <c r="CA31" s="21"/>
      <c r="CB31" s="24">
        <f>E31</f>
        <v>0</v>
      </c>
      <c r="CC31" s="21"/>
      <c r="CD31" s="21"/>
      <c r="CE31" s="21"/>
      <c r="CF31" s="98"/>
      <c r="CG31" s="153">
        <f t="shared" si="8"/>
        <v>0</v>
      </c>
      <c r="CH31" s="153">
        <f t="shared" si="8"/>
        <v>0</v>
      </c>
      <c r="CI31" s="153">
        <f t="shared" si="8"/>
        <v>0</v>
      </c>
      <c r="CJ31" s="40">
        <f t="shared" si="9"/>
        <v>0</v>
      </c>
      <c r="CK31" s="43"/>
      <c r="CL31" s="11"/>
    </row>
    <row r="32" spans="1:90" ht="12" customHeight="1" x14ac:dyDescent="0.2">
      <c r="A32" s="28" t="s">
        <v>54</v>
      </c>
      <c r="B32" s="21" t="s">
        <v>55</v>
      </c>
      <c r="C32" s="124">
        <v>0</v>
      </c>
      <c r="D32" s="21" t="s">
        <v>56</v>
      </c>
      <c r="E32" s="21" t="s">
        <v>57</v>
      </c>
      <c r="F32" s="21"/>
      <c r="G32" s="21"/>
      <c r="H32" s="21"/>
      <c r="I32" s="98"/>
      <c r="J32" s="125">
        <v>0</v>
      </c>
      <c r="K32" s="125">
        <v>0</v>
      </c>
      <c r="L32" s="125">
        <v>0</v>
      </c>
      <c r="M32" s="122"/>
      <c r="N32" s="43"/>
      <c r="O32" s="11"/>
      <c r="P32" s="28" t="s">
        <v>54</v>
      </c>
      <c r="Q32" s="21" t="s">
        <v>55</v>
      </c>
      <c r="R32" s="137">
        <f>IF(years&gt;1,+C32,0)</f>
        <v>0</v>
      </c>
      <c r="S32" s="21" t="s">
        <v>56</v>
      </c>
      <c r="T32" s="21" t="s">
        <v>57</v>
      </c>
      <c r="U32" s="21"/>
      <c r="V32" s="21"/>
      <c r="W32" s="21"/>
      <c r="X32" s="98"/>
      <c r="Y32" s="152">
        <f t="shared" si="0"/>
        <v>0</v>
      </c>
      <c r="Z32" s="152">
        <f t="shared" si="0"/>
        <v>0</v>
      </c>
      <c r="AA32" s="151">
        <f t="shared" si="0"/>
        <v>0</v>
      </c>
      <c r="AB32" s="122">
        <f t="shared" si="1"/>
        <v>0</v>
      </c>
      <c r="AC32" s="43"/>
      <c r="AD32" s="11"/>
      <c r="AE32" s="28" t="s">
        <v>54</v>
      </c>
      <c r="AF32" s="21" t="s">
        <v>55</v>
      </c>
      <c r="AG32" s="137">
        <f>IF(years&gt;2,+R32,0)</f>
        <v>0</v>
      </c>
      <c r="AH32" s="21" t="s">
        <v>56</v>
      </c>
      <c r="AI32" s="21" t="s">
        <v>57</v>
      </c>
      <c r="AJ32" s="21"/>
      <c r="AK32" s="21"/>
      <c r="AL32" s="21"/>
      <c r="AM32" s="98"/>
      <c r="AN32" s="150">
        <f t="shared" si="2"/>
        <v>0</v>
      </c>
      <c r="AO32" s="150">
        <f t="shared" si="2"/>
        <v>0</v>
      </c>
      <c r="AP32" s="151">
        <f t="shared" si="2"/>
        <v>0</v>
      </c>
      <c r="AQ32" s="122">
        <f t="shared" si="3"/>
        <v>0</v>
      </c>
      <c r="AR32" s="43"/>
      <c r="AS32" s="11"/>
      <c r="AT32" s="28" t="s">
        <v>54</v>
      </c>
      <c r="AU32" s="21" t="s">
        <v>55</v>
      </c>
      <c r="AV32" s="137">
        <f>IF(years&gt;3,+AG32,0)</f>
        <v>0</v>
      </c>
      <c r="AW32" s="21" t="s">
        <v>56</v>
      </c>
      <c r="AX32" s="21" t="s">
        <v>57</v>
      </c>
      <c r="AY32" s="21"/>
      <c r="AZ32" s="21"/>
      <c r="BA32" s="21"/>
      <c r="BB32" s="98"/>
      <c r="BC32" s="150">
        <f t="shared" si="4"/>
        <v>0</v>
      </c>
      <c r="BD32" s="150">
        <f t="shared" si="4"/>
        <v>0</v>
      </c>
      <c r="BE32" s="151">
        <f t="shared" si="4"/>
        <v>0</v>
      </c>
      <c r="BF32" s="122">
        <f t="shared" si="5"/>
        <v>0</v>
      </c>
      <c r="BG32" s="43"/>
      <c r="BH32" s="11"/>
      <c r="BI32" s="28" t="s">
        <v>54</v>
      </c>
      <c r="BJ32" s="21" t="s">
        <v>55</v>
      </c>
      <c r="BK32" s="137">
        <f>IF(years&gt;4,+AV32,0)</f>
        <v>0</v>
      </c>
      <c r="BL32" s="21" t="s">
        <v>56</v>
      </c>
      <c r="BM32" s="21" t="s">
        <v>57</v>
      </c>
      <c r="BN32" s="21"/>
      <c r="BO32" s="21"/>
      <c r="BP32" s="21"/>
      <c r="BQ32" s="98"/>
      <c r="BR32" s="150">
        <f t="shared" si="6"/>
        <v>0</v>
      </c>
      <c r="BS32" s="150">
        <f t="shared" si="6"/>
        <v>0</v>
      </c>
      <c r="BT32" s="151">
        <f t="shared" si="6"/>
        <v>0</v>
      </c>
      <c r="BU32" s="122">
        <f t="shared" si="7"/>
        <v>0</v>
      </c>
      <c r="BV32" s="43"/>
      <c r="BW32" s="11"/>
      <c r="BX32" s="28" t="s">
        <v>54</v>
      </c>
      <c r="BY32" s="21" t="s">
        <v>55</v>
      </c>
      <c r="BZ32" s="146">
        <f>AG32+R32+C32+AV32+BK32</f>
        <v>0</v>
      </c>
      <c r="CA32" s="21" t="s">
        <v>56</v>
      </c>
      <c r="CB32" s="21" t="s">
        <v>57</v>
      </c>
      <c r="CC32" s="21"/>
      <c r="CD32" s="21"/>
      <c r="CE32" s="21"/>
      <c r="CF32" s="98"/>
      <c r="CG32" s="153">
        <f t="shared" si="8"/>
        <v>0</v>
      </c>
      <c r="CH32" s="153">
        <f t="shared" si="8"/>
        <v>0</v>
      </c>
      <c r="CI32" s="153">
        <f t="shared" si="8"/>
        <v>0</v>
      </c>
      <c r="CJ32" s="40">
        <f t="shared" si="9"/>
        <v>0</v>
      </c>
      <c r="CK32" s="43"/>
      <c r="CL32" s="11"/>
    </row>
    <row r="33" spans="1:90" ht="12" customHeight="1" x14ac:dyDescent="0.2">
      <c r="A33" s="28" t="s">
        <v>58</v>
      </c>
      <c r="B33" s="21" t="s">
        <v>55</v>
      </c>
      <c r="C33" s="124">
        <v>0</v>
      </c>
      <c r="D33" s="21" t="s">
        <v>56</v>
      </c>
      <c r="E33" s="21" t="s">
        <v>60</v>
      </c>
      <c r="F33" s="21"/>
      <c r="G33" s="21"/>
      <c r="H33" s="21"/>
      <c r="I33" s="98"/>
      <c r="J33" s="42">
        <f>SUM(J27:J32)</f>
        <v>0</v>
      </c>
      <c r="K33" s="42">
        <f>SUM(K27:K32)</f>
        <v>0</v>
      </c>
      <c r="L33" s="42">
        <f>SUM(L27:L32)</f>
        <v>0</v>
      </c>
      <c r="M33" s="40">
        <f>SUM(M27:M32)</f>
        <v>0</v>
      </c>
      <c r="N33" s="43"/>
      <c r="O33" s="11"/>
      <c r="P33" s="28" t="s">
        <v>58</v>
      </c>
      <c r="Q33" s="21" t="s">
        <v>55</v>
      </c>
      <c r="R33" s="137">
        <f>IF(years&gt;1,+C33,0)</f>
        <v>0</v>
      </c>
      <c r="S33" s="21" t="s">
        <v>56</v>
      </c>
      <c r="T33" s="21" t="s">
        <v>60</v>
      </c>
      <c r="U33" s="21"/>
      <c r="V33" s="21"/>
      <c r="W33" s="21"/>
      <c r="X33" s="98"/>
      <c r="Y33" s="42">
        <f>SUM(Y27:Y32)</f>
        <v>0</v>
      </c>
      <c r="Z33" s="42">
        <f>SUM(Z27:Z32)</f>
        <v>0</v>
      </c>
      <c r="AA33" s="42">
        <f>SUM(AA27:AA32)</f>
        <v>0</v>
      </c>
      <c r="AB33" s="40">
        <f>SUM(AB27:AB32)</f>
        <v>0</v>
      </c>
      <c r="AC33" s="43"/>
      <c r="AD33" s="11"/>
      <c r="AE33" s="28" t="s">
        <v>58</v>
      </c>
      <c r="AF33" s="21" t="s">
        <v>55</v>
      </c>
      <c r="AG33" s="137">
        <f>IF(years&gt;2,+R33,0)</f>
        <v>0</v>
      </c>
      <c r="AH33" s="21" t="s">
        <v>56</v>
      </c>
      <c r="AI33" s="21" t="s">
        <v>60</v>
      </c>
      <c r="AJ33" s="21"/>
      <c r="AK33" s="21"/>
      <c r="AL33" s="21"/>
      <c r="AM33" s="98"/>
      <c r="AN33" s="42">
        <f>SUM(AN27:AN32)</f>
        <v>0</v>
      </c>
      <c r="AO33" s="42">
        <f>SUM(AO27:AO32)</f>
        <v>0</v>
      </c>
      <c r="AP33" s="42">
        <f>SUM(AP27:AP32)</f>
        <v>0</v>
      </c>
      <c r="AQ33" s="40">
        <f>SUM(AQ27:AQ32)</f>
        <v>0</v>
      </c>
      <c r="AR33" s="43"/>
      <c r="AS33" s="11"/>
      <c r="AT33" s="28" t="s">
        <v>58</v>
      </c>
      <c r="AU33" s="21" t="s">
        <v>55</v>
      </c>
      <c r="AV33" s="137">
        <f>IF(years&gt;3,+AG33,0)</f>
        <v>0</v>
      </c>
      <c r="AW33" s="21" t="s">
        <v>56</v>
      </c>
      <c r="AX33" s="21" t="s">
        <v>60</v>
      </c>
      <c r="AY33" s="21"/>
      <c r="AZ33" s="21"/>
      <c r="BA33" s="21"/>
      <c r="BB33" s="98"/>
      <c r="BC33" s="42">
        <f>SUM(BC27:BC32)</f>
        <v>0</v>
      </c>
      <c r="BD33" s="42">
        <f>SUM(BD27:BD32)</f>
        <v>0</v>
      </c>
      <c r="BE33" s="42">
        <f>SUM(BE27:BE32)</f>
        <v>0</v>
      </c>
      <c r="BF33" s="40">
        <f>SUM(BF27:BF32)</f>
        <v>0</v>
      </c>
      <c r="BG33" s="43"/>
      <c r="BH33" s="11"/>
      <c r="BI33" s="28" t="s">
        <v>58</v>
      </c>
      <c r="BJ33" s="21" t="s">
        <v>55</v>
      </c>
      <c r="BK33" s="137">
        <f>IF(years&gt;4,+AV33,0)</f>
        <v>0</v>
      </c>
      <c r="BL33" s="21" t="s">
        <v>56</v>
      </c>
      <c r="BM33" s="21" t="s">
        <v>60</v>
      </c>
      <c r="BN33" s="21"/>
      <c r="BO33" s="21"/>
      <c r="BP33" s="21"/>
      <c r="BQ33" s="98"/>
      <c r="BR33" s="42">
        <f>SUM(BR27:BR32)</f>
        <v>0</v>
      </c>
      <c r="BS33" s="42">
        <f>SUM(BS27:BS32)</f>
        <v>0</v>
      </c>
      <c r="BT33" s="42">
        <f>SUM(BT27:BT32)</f>
        <v>0</v>
      </c>
      <c r="BU33" s="40">
        <f>SUM(BU27:BU32)</f>
        <v>0</v>
      </c>
      <c r="BV33" s="43"/>
      <c r="BW33" s="11"/>
      <c r="BX33" s="28" t="s">
        <v>58</v>
      </c>
      <c r="BY33" s="21" t="s">
        <v>55</v>
      </c>
      <c r="BZ33" s="147">
        <f>AG33+R33+C33+AV33+BK33</f>
        <v>0</v>
      </c>
      <c r="CA33" s="21" t="s">
        <v>56</v>
      </c>
      <c r="CB33" s="21" t="s">
        <v>60</v>
      </c>
      <c r="CC33" s="21"/>
      <c r="CD33" s="21"/>
      <c r="CE33" s="21"/>
      <c r="CF33" s="98"/>
      <c r="CG33" s="153">
        <f>SUM(CG27:CG32)</f>
        <v>0</v>
      </c>
      <c r="CH33" s="153">
        <f>SUM(CH27:CH32)</f>
        <v>0</v>
      </c>
      <c r="CI33" s="153">
        <f>SUM(CI27:CI32)</f>
        <v>0</v>
      </c>
      <c r="CJ33" s="40">
        <f t="shared" si="9"/>
        <v>0</v>
      </c>
      <c r="CK33" s="43"/>
      <c r="CL33" s="11"/>
    </row>
    <row r="34" spans="1:90" ht="12" customHeight="1" x14ac:dyDescent="0.2">
      <c r="A34" s="28" t="s">
        <v>61</v>
      </c>
      <c r="B34" s="21"/>
      <c r="C34" s="121"/>
      <c r="D34" s="21"/>
      <c r="E34" s="21"/>
      <c r="F34" s="21"/>
      <c r="G34" s="21"/>
      <c r="H34" s="21"/>
      <c r="I34" s="98"/>
      <c r="J34" s="45"/>
      <c r="K34" s="45"/>
      <c r="L34" s="45"/>
      <c r="M34" s="46"/>
      <c r="N34" s="47"/>
      <c r="O34" s="11"/>
      <c r="P34" s="20" t="s">
        <v>61</v>
      </c>
      <c r="Q34" s="21"/>
      <c r="R34" s="44"/>
      <c r="S34" s="21"/>
      <c r="T34" s="21"/>
      <c r="U34" s="21"/>
      <c r="V34" s="21"/>
      <c r="W34" s="21"/>
      <c r="X34" s="98"/>
      <c r="Y34" s="45"/>
      <c r="Z34" s="45"/>
      <c r="AA34" s="45"/>
      <c r="AB34" s="46"/>
      <c r="AC34" s="47"/>
      <c r="AD34" s="11"/>
      <c r="AE34" s="20" t="s">
        <v>61</v>
      </c>
      <c r="AF34" s="21"/>
      <c r="AG34" s="44"/>
      <c r="AH34" s="21"/>
      <c r="AI34" s="21"/>
      <c r="AJ34" s="21"/>
      <c r="AK34" s="21"/>
      <c r="AL34" s="21"/>
      <c r="AM34" s="98"/>
      <c r="AN34" s="45"/>
      <c r="AO34" s="45"/>
      <c r="AP34" s="45"/>
      <c r="AQ34" s="46"/>
      <c r="AR34" s="47"/>
      <c r="AS34" s="11"/>
      <c r="AT34" s="20" t="s">
        <v>61</v>
      </c>
      <c r="AU34" s="21"/>
      <c r="AV34" s="44"/>
      <c r="AW34" s="21"/>
      <c r="AX34" s="21"/>
      <c r="AY34" s="21"/>
      <c r="AZ34" s="21"/>
      <c r="BA34" s="21"/>
      <c r="BB34" s="98"/>
      <c r="BC34" s="45"/>
      <c r="BD34" s="45"/>
      <c r="BE34" s="45"/>
      <c r="BF34" s="46"/>
      <c r="BG34" s="47"/>
      <c r="BH34" s="11"/>
      <c r="BI34" s="20" t="s">
        <v>61</v>
      </c>
      <c r="BJ34" s="21"/>
      <c r="BK34" s="44"/>
      <c r="BL34" s="21"/>
      <c r="BM34" s="21"/>
      <c r="BN34" s="21"/>
      <c r="BO34" s="21"/>
      <c r="BP34" s="21"/>
      <c r="BQ34" s="98"/>
      <c r="BR34" s="45"/>
      <c r="BS34" s="45"/>
      <c r="BT34" s="45"/>
      <c r="BU34" s="46"/>
      <c r="BV34" s="47"/>
      <c r="BW34" s="11"/>
      <c r="BX34" s="20" t="s">
        <v>61</v>
      </c>
      <c r="BY34" s="21"/>
      <c r="BZ34" s="44"/>
      <c r="CA34" s="21"/>
      <c r="CB34" s="21"/>
      <c r="CC34" s="21"/>
      <c r="CD34" s="21"/>
      <c r="CE34" s="21"/>
      <c r="CF34" s="98"/>
      <c r="CG34" s="154"/>
      <c r="CH34" s="154"/>
      <c r="CI34" s="154"/>
      <c r="CJ34" s="46"/>
      <c r="CK34" s="47"/>
      <c r="CL34" s="11"/>
    </row>
    <row r="35" spans="1:90" ht="12" customHeight="1" x14ac:dyDescent="0.2">
      <c r="A35" s="28" t="s">
        <v>49</v>
      </c>
      <c r="B35" s="21" t="s">
        <v>55</v>
      </c>
      <c r="C35" s="124">
        <v>0</v>
      </c>
      <c r="D35" s="21" t="s">
        <v>56</v>
      </c>
      <c r="E35" s="21" t="s">
        <v>62</v>
      </c>
      <c r="F35" s="21"/>
      <c r="G35" s="21"/>
      <c r="H35" s="21"/>
      <c r="J35" s="125">
        <v>0</v>
      </c>
      <c r="K35" s="125">
        <v>0</v>
      </c>
      <c r="L35" s="125">
        <v>0</v>
      </c>
      <c r="M35" s="122"/>
      <c r="N35" s="43"/>
      <c r="O35" s="11"/>
      <c r="P35" s="28" t="s">
        <v>49</v>
      </c>
      <c r="Q35" s="21" t="s">
        <v>55</v>
      </c>
      <c r="R35" s="137">
        <f>IF(years&gt;1,+C35,0)</f>
        <v>0</v>
      </c>
      <c r="S35" s="21" t="s">
        <v>56</v>
      </c>
      <c r="T35" s="21" t="s">
        <v>62</v>
      </c>
      <c r="U35" s="21"/>
      <c r="V35" s="21"/>
      <c r="W35" s="21"/>
      <c r="Y35" s="150">
        <f>IF(years&gt;1,+J35,0)</f>
        <v>0</v>
      </c>
      <c r="Z35" s="150">
        <f>IF(years&gt;1,+K35,0)</f>
        <v>0</v>
      </c>
      <c r="AA35" s="151">
        <f>IF(years&gt;1,+L35,0)</f>
        <v>0</v>
      </c>
      <c r="AB35" s="122">
        <f t="shared" ref="AB35:AB40" si="10">IF(years&gt;1,M35*1.03,0)</f>
        <v>0</v>
      </c>
      <c r="AC35" s="43"/>
      <c r="AD35" s="11"/>
      <c r="AE35" s="28" t="s">
        <v>49</v>
      </c>
      <c r="AF35" s="21" t="s">
        <v>55</v>
      </c>
      <c r="AG35" s="137">
        <f>IF(years&gt;2,+R35,0)</f>
        <v>0</v>
      </c>
      <c r="AH35" s="21" t="s">
        <v>56</v>
      </c>
      <c r="AI35" s="21" t="s">
        <v>62</v>
      </c>
      <c r="AJ35" s="21"/>
      <c r="AK35" s="21"/>
      <c r="AL35" s="21"/>
      <c r="AN35" s="150">
        <f>IF(years&gt;2,+Y35,0)</f>
        <v>0</v>
      </c>
      <c r="AO35" s="150">
        <f>IF(years&gt;2,+Z35,0)</f>
        <v>0</v>
      </c>
      <c r="AP35" s="151">
        <f>IF(years&gt;2,+AA35,0)</f>
        <v>0</v>
      </c>
      <c r="AQ35" s="122">
        <f t="shared" ref="AQ35:AQ40" si="11">IF(years&gt;2,AB35*1.03,0)</f>
        <v>0</v>
      </c>
      <c r="AR35" s="43"/>
      <c r="AS35" s="11"/>
      <c r="AT35" s="28" t="s">
        <v>49</v>
      </c>
      <c r="AU35" s="21" t="s">
        <v>55</v>
      </c>
      <c r="AV35" s="137">
        <f>IF(years&gt;3,+AG35,0)</f>
        <v>0</v>
      </c>
      <c r="AW35" s="21" t="s">
        <v>56</v>
      </c>
      <c r="AX35" s="21" t="s">
        <v>62</v>
      </c>
      <c r="AY35" s="21"/>
      <c r="AZ35" s="21"/>
      <c r="BA35" s="21"/>
      <c r="BC35" s="150">
        <f>IF(years&gt;3,+AN35,0)</f>
        <v>0</v>
      </c>
      <c r="BD35" s="150">
        <f>IF(years&gt;3,+AO35,0)</f>
        <v>0</v>
      </c>
      <c r="BE35" s="151">
        <f>IF(years&gt;3,+AP35,0)</f>
        <v>0</v>
      </c>
      <c r="BF35" s="122">
        <f t="shared" ref="BF35:BF40" si="12">IF(years&gt;3,AQ35*1.03,0)</f>
        <v>0</v>
      </c>
      <c r="BG35" s="43"/>
      <c r="BH35" s="11"/>
      <c r="BI35" s="28" t="s">
        <v>49</v>
      </c>
      <c r="BJ35" s="21" t="s">
        <v>55</v>
      </c>
      <c r="BK35" s="137">
        <f>IF(years&gt;4,+AV35,0)</f>
        <v>0</v>
      </c>
      <c r="BL35" s="21" t="s">
        <v>56</v>
      </c>
      <c r="BM35" s="21" t="s">
        <v>62</v>
      </c>
      <c r="BN35" s="21"/>
      <c r="BO35" s="21"/>
      <c r="BP35" s="21"/>
      <c r="BR35" s="150">
        <f>IF(years&gt;4,+BC35,0)</f>
        <v>0</v>
      </c>
      <c r="BS35" s="150">
        <f>IF(years&gt;4,+BD35,0)</f>
        <v>0</v>
      </c>
      <c r="BT35" s="151">
        <f>IF(years&gt;4,+BE35,0)</f>
        <v>0</v>
      </c>
      <c r="BU35" s="122">
        <f t="shared" ref="BU35:BU40" si="13">IF(years&gt;4,BF35*1.03,0)</f>
        <v>0</v>
      </c>
      <c r="BV35" s="43"/>
      <c r="BW35" s="11"/>
      <c r="BX35" s="28" t="s">
        <v>49</v>
      </c>
      <c r="BY35" s="21" t="s">
        <v>55</v>
      </c>
      <c r="BZ35" s="146">
        <f t="shared" ref="BZ35:BZ40" si="14">AG35+R35+C35+AV35+BK35</f>
        <v>0</v>
      </c>
      <c r="CA35" s="21" t="s">
        <v>56</v>
      </c>
      <c r="CB35" s="21" t="s">
        <v>62</v>
      </c>
      <c r="CC35" s="21"/>
      <c r="CD35" s="21"/>
      <c r="CE35" s="21"/>
      <c r="CG35" s="153">
        <f>AN35+Y35+J35+BC35+BR35</f>
        <v>0</v>
      </c>
      <c r="CH35" s="153">
        <f>AO35+Z35+K35+BD35+BS35</f>
        <v>0</v>
      </c>
      <c r="CI35" s="153">
        <f>AP35+AA35+L35+BE35+BT35</f>
        <v>0</v>
      </c>
      <c r="CJ35" s="40">
        <f t="shared" ref="CJ35:CJ43" si="15">AQ35+AB35+M35+BF35+BU35</f>
        <v>0</v>
      </c>
      <c r="CK35" s="43"/>
      <c r="CL35" s="11"/>
    </row>
    <row r="36" spans="1:90" ht="12" customHeight="1" x14ac:dyDescent="0.2">
      <c r="A36" s="28" t="s">
        <v>50</v>
      </c>
      <c r="B36" s="21" t="s">
        <v>55</v>
      </c>
      <c r="C36" s="124">
        <v>0</v>
      </c>
      <c r="D36" s="21" t="s">
        <v>56</v>
      </c>
      <c r="E36" s="21" t="s">
        <v>63</v>
      </c>
      <c r="F36" s="21"/>
      <c r="G36" s="21"/>
      <c r="H36" s="21"/>
      <c r="I36" s="48"/>
      <c r="J36" s="48"/>
      <c r="K36" s="48"/>
      <c r="L36" s="92"/>
      <c r="M36" s="122"/>
      <c r="N36" s="43"/>
      <c r="O36" s="11"/>
      <c r="P36" s="28" t="s">
        <v>50</v>
      </c>
      <c r="Q36" s="21" t="s">
        <v>55</v>
      </c>
      <c r="R36" s="137">
        <f>IF(years&gt;1,+C36,0)</f>
        <v>0</v>
      </c>
      <c r="S36" s="21" t="s">
        <v>56</v>
      </c>
      <c r="T36" s="21" t="s">
        <v>63</v>
      </c>
      <c r="U36" s="21"/>
      <c r="V36" s="21"/>
      <c r="W36" s="21"/>
      <c r="X36" s="48"/>
      <c r="Y36" s="48"/>
      <c r="Z36" s="105"/>
      <c r="AA36" s="106"/>
      <c r="AB36" s="122">
        <f t="shared" si="10"/>
        <v>0</v>
      </c>
      <c r="AC36" s="43"/>
      <c r="AD36" s="11"/>
      <c r="AE36" s="28" t="s">
        <v>50</v>
      </c>
      <c r="AF36" s="21" t="s">
        <v>55</v>
      </c>
      <c r="AG36" s="137">
        <f>IF(years&gt;2,+R36,0)</f>
        <v>0</v>
      </c>
      <c r="AH36" s="21" t="s">
        <v>56</v>
      </c>
      <c r="AI36" s="21" t="s">
        <v>63</v>
      </c>
      <c r="AJ36" s="21"/>
      <c r="AK36" s="21"/>
      <c r="AL36" s="21"/>
      <c r="AM36" s="48"/>
      <c r="AN36" s="48"/>
      <c r="AO36" s="105"/>
      <c r="AP36" s="106"/>
      <c r="AQ36" s="122">
        <f t="shared" si="11"/>
        <v>0</v>
      </c>
      <c r="AR36" s="43"/>
      <c r="AS36" s="11"/>
      <c r="AT36" s="28" t="s">
        <v>50</v>
      </c>
      <c r="AU36" s="21" t="s">
        <v>55</v>
      </c>
      <c r="AV36" s="137">
        <f>IF(years&gt;3,+AG36,0)</f>
        <v>0</v>
      </c>
      <c r="AW36" s="21" t="s">
        <v>56</v>
      </c>
      <c r="AX36" s="21" t="s">
        <v>63</v>
      </c>
      <c r="AY36" s="21"/>
      <c r="AZ36" s="21"/>
      <c r="BA36" s="21"/>
      <c r="BB36" s="48"/>
      <c r="BC36" s="48"/>
      <c r="BD36" s="105"/>
      <c r="BE36" s="106"/>
      <c r="BF36" s="122">
        <f t="shared" si="12"/>
        <v>0</v>
      </c>
      <c r="BG36" s="43"/>
      <c r="BH36" s="11"/>
      <c r="BI36" s="28" t="s">
        <v>50</v>
      </c>
      <c r="BJ36" s="21" t="s">
        <v>55</v>
      </c>
      <c r="BK36" s="137">
        <f>IF(years&gt;4,+AV36,0)</f>
        <v>0</v>
      </c>
      <c r="BL36" s="21" t="s">
        <v>56</v>
      </c>
      <c r="BM36" s="21" t="s">
        <v>63</v>
      </c>
      <c r="BN36" s="21"/>
      <c r="BO36" s="21"/>
      <c r="BP36" s="21"/>
      <c r="BQ36" s="48"/>
      <c r="BR36" s="48"/>
      <c r="BS36" s="105"/>
      <c r="BT36" s="106"/>
      <c r="BU36" s="122">
        <f t="shared" si="13"/>
        <v>0</v>
      </c>
      <c r="BV36" s="43"/>
      <c r="BW36" s="11"/>
      <c r="BX36" s="28" t="s">
        <v>50</v>
      </c>
      <c r="BY36" s="21" t="s">
        <v>55</v>
      </c>
      <c r="BZ36" s="146">
        <f t="shared" si="14"/>
        <v>0</v>
      </c>
      <c r="CA36" s="21" t="s">
        <v>56</v>
      </c>
      <c r="CB36" s="21" t="s">
        <v>63</v>
      </c>
      <c r="CC36" s="21"/>
      <c r="CD36" s="21"/>
      <c r="CE36" s="21"/>
      <c r="CF36" s="48"/>
      <c r="CG36" s="48"/>
      <c r="CH36" s="105"/>
      <c r="CI36" s="106"/>
      <c r="CJ36" s="40">
        <f t="shared" si="15"/>
        <v>0</v>
      </c>
      <c r="CK36" s="43"/>
      <c r="CL36" s="11"/>
    </row>
    <row r="37" spans="1:90" ht="12" customHeight="1" x14ac:dyDescent="0.2">
      <c r="A37" s="28" t="s">
        <v>51</v>
      </c>
      <c r="B37" s="21" t="s">
        <v>55</v>
      </c>
      <c r="C37" s="124">
        <v>0</v>
      </c>
      <c r="D37" s="21" t="s">
        <v>56</v>
      </c>
      <c r="E37" s="21" t="s">
        <v>64</v>
      </c>
      <c r="F37" s="21"/>
      <c r="G37" s="21"/>
      <c r="H37" s="21"/>
      <c r="I37" s="24"/>
      <c r="J37" s="24"/>
      <c r="K37" s="24"/>
      <c r="L37" s="92"/>
      <c r="M37" s="122"/>
      <c r="N37" s="43"/>
      <c r="O37" s="11"/>
      <c r="P37" s="28" t="s">
        <v>51</v>
      </c>
      <c r="Q37" s="21" t="s">
        <v>55</v>
      </c>
      <c r="R37" s="137">
        <f>IF(years&gt;1,+grad1,0)</f>
        <v>0</v>
      </c>
      <c r="S37" s="21" t="s">
        <v>56</v>
      </c>
      <c r="T37" s="21" t="s">
        <v>64</v>
      </c>
      <c r="U37" s="21"/>
      <c r="V37" s="21"/>
      <c r="W37" s="21"/>
      <c r="X37" s="24"/>
      <c r="Y37" s="24"/>
      <c r="Z37" s="107"/>
      <c r="AA37" s="106"/>
      <c r="AB37" s="122">
        <f t="shared" si="10"/>
        <v>0</v>
      </c>
      <c r="AC37" s="43"/>
      <c r="AD37" s="11"/>
      <c r="AE37" s="28" t="s">
        <v>51</v>
      </c>
      <c r="AF37" s="21" t="s">
        <v>55</v>
      </c>
      <c r="AG37" s="137">
        <f>IF(years&gt;2,+grad1,0)</f>
        <v>0</v>
      </c>
      <c r="AH37" s="21" t="s">
        <v>56</v>
      </c>
      <c r="AI37" s="21" t="s">
        <v>64</v>
      </c>
      <c r="AJ37" s="21"/>
      <c r="AK37" s="21"/>
      <c r="AL37" s="21"/>
      <c r="AM37" s="24"/>
      <c r="AN37" s="24"/>
      <c r="AO37" s="107"/>
      <c r="AP37" s="106"/>
      <c r="AQ37" s="122">
        <f t="shared" si="11"/>
        <v>0</v>
      </c>
      <c r="AR37" s="43"/>
      <c r="AS37" s="11"/>
      <c r="AT37" s="28" t="s">
        <v>51</v>
      </c>
      <c r="AU37" s="21" t="s">
        <v>55</v>
      </c>
      <c r="AV37" s="137">
        <f>IF(years&gt;3,+grad1,0)</f>
        <v>0</v>
      </c>
      <c r="AW37" s="21" t="s">
        <v>56</v>
      </c>
      <c r="AX37" s="21" t="s">
        <v>64</v>
      </c>
      <c r="AY37" s="21"/>
      <c r="AZ37" s="21"/>
      <c r="BA37" s="21"/>
      <c r="BB37" s="24"/>
      <c r="BC37" s="24"/>
      <c r="BD37" s="107"/>
      <c r="BE37" s="106"/>
      <c r="BF37" s="122">
        <f t="shared" si="12"/>
        <v>0</v>
      </c>
      <c r="BG37" s="43"/>
      <c r="BH37" s="11"/>
      <c r="BI37" s="28" t="s">
        <v>51</v>
      </c>
      <c r="BJ37" s="21" t="s">
        <v>55</v>
      </c>
      <c r="BK37" s="137">
        <f>IF(years&gt;4,+grad1,0)</f>
        <v>0</v>
      </c>
      <c r="BL37" s="21" t="s">
        <v>56</v>
      </c>
      <c r="BM37" s="21" t="s">
        <v>64</v>
      </c>
      <c r="BN37" s="21"/>
      <c r="BO37" s="21"/>
      <c r="BP37" s="21"/>
      <c r="BQ37" s="24"/>
      <c r="BR37" s="24"/>
      <c r="BS37" s="107"/>
      <c r="BT37" s="106"/>
      <c r="BU37" s="122">
        <f t="shared" si="13"/>
        <v>0</v>
      </c>
      <c r="BV37" s="43"/>
      <c r="BW37" s="11"/>
      <c r="BX37" s="28" t="s">
        <v>51</v>
      </c>
      <c r="BY37" s="21" t="s">
        <v>55</v>
      </c>
      <c r="BZ37" s="146">
        <f t="shared" si="14"/>
        <v>0</v>
      </c>
      <c r="CA37" s="21" t="s">
        <v>56</v>
      </c>
      <c r="CB37" s="21" t="s">
        <v>64</v>
      </c>
      <c r="CC37" s="21"/>
      <c r="CD37" s="21"/>
      <c r="CE37" s="21"/>
      <c r="CF37" s="24"/>
      <c r="CG37" s="24"/>
      <c r="CH37" s="107"/>
      <c r="CI37" s="106"/>
      <c r="CJ37" s="40">
        <f t="shared" si="15"/>
        <v>0</v>
      </c>
      <c r="CK37" s="43"/>
      <c r="CL37" s="11"/>
    </row>
    <row r="38" spans="1:90" ht="12" customHeight="1" x14ac:dyDescent="0.2">
      <c r="A38" s="28" t="s">
        <v>52</v>
      </c>
      <c r="B38" s="21" t="s">
        <v>55</v>
      </c>
      <c r="C38" s="124">
        <v>0</v>
      </c>
      <c r="D38" s="21" t="s">
        <v>56</v>
      </c>
      <c r="E38" s="21" t="s">
        <v>65</v>
      </c>
      <c r="F38" s="21"/>
      <c r="G38" s="21"/>
      <c r="H38" s="21"/>
      <c r="I38" s="24"/>
      <c r="J38" s="24"/>
      <c r="K38" s="24"/>
      <c r="L38" s="92"/>
      <c r="M38" s="122"/>
      <c r="N38" s="43"/>
      <c r="O38" s="11"/>
      <c r="P38" s="28" t="s">
        <v>52</v>
      </c>
      <c r="Q38" s="21" t="s">
        <v>55</v>
      </c>
      <c r="R38" s="137">
        <f>IF(years&gt;1,+C38,0)</f>
        <v>0</v>
      </c>
      <c r="S38" s="21" t="s">
        <v>56</v>
      </c>
      <c r="T38" s="21" t="s">
        <v>65</v>
      </c>
      <c r="U38" s="21"/>
      <c r="V38" s="21"/>
      <c r="W38" s="21"/>
      <c r="X38" s="24"/>
      <c r="Y38" s="24"/>
      <c r="Z38" s="107"/>
      <c r="AA38" s="106"/>
      <c r="AB38" s="122">
        <f t="shared" si="10"/>
        <v>0</v>
      </c>
      <c r="AC38" s="43"/>
      <c r="AD38" s="11"/>
      <c r="AE38" s="28" t="s">
        <v>52</v>
      </c>
      <c r="AF38" s="21" t="s">
        <v>55</v>
      </c>
      <c r="AG38" s="137">
        <f>IF(years&gt;2,+R38,0)</f>
        <v>0</v>
      </c>
      <c r="AH38" s="21" t="s">
        <v>56</v>
      </c>
      <c r="AI38" s="21" t="s">
        <v>65</v>
      </c>
      <c r="AJ38" s="21"/>
      <c r="AK38" s="21"/>
      <c r="AL38" s="21"/>
      <c r="AM38" s="24"/>
      <c r="AN38" s="24"/>
      <c r="AO38" s="107"/>
      <c r="AP38" s="106"/>
      <c r="AQ38" s="122">
        <f t="shared" si="11"/>
        <v>0</v>
      </c>
      <c r="AR38" s="43"/>
      <c r="AS38" s="11"/>
      <c r="AT38" s="28" t="s">
        <v>52</v>
      </c>
      <c r="AU38" s="21" t="s">
        <v>55</v>
      </c>
      <c r="AV38" s="137">
        <f>IF(years&gt;3,+AG38,0)</f>
        <v>0</v>
      </c>
      <c r="AW38" s="21" t="s">
        <v>56</v>
      </c>
      <c r="AX38" s="21" t="s">
        <v>65</v>
      </c>
      <c r="AY38" s="21"/>
      <c r="AZ38" s="21"/>
      <c r="BA38" s="21"/>
      <c r="BB38" s="24"/>
      <c r="BC38" s="24"/>
      <c r="BD38" s="107"/>
      <c r="BE38" s="106"/>
      <c r="BF38" s="122">
        <f t="shared" si="12"/>
        <v>0</v>
      </c>
      <c r="BG38" s="43"/>
      <c r="BH38" s="11"/>
      <c r="BI38" s="28" t="s">
        <v>52</v>
      </c>
      <c r="BJ38" s="21" t="s">
        <v>55</v>
      </c>
      <c r="BK38" s="137">
        <f>IF(years&gt;4,+AV38,0)</f>
        <v>0</v>
      </c>
      <c r="BL38" s="21" t="s">
        <v>56</v>
      </c>
      <c r="BM38" s="21" t="s">
        <v>65</v>
      </c>
      <c r="BN38" s="21"/>
      <c r="BO38" s="21"/>
      <c r="BP38" s="21"/>
      <c r="BQ38" s="24"/>
      <c r="BR38" s="24"/>
      <c r="BS38" s="107"/>
      <c r="BT38" s="106"/>
      <c r="BU38" s="122">
        <f t="shared" si="13"/>
        <v>0</v>
      </c>
      <c r="BV38" s="43"/>
      <c r="BW38" s="11"/>
      <c r="BX38" s="28" t="s">
        <v>52</v>
      </c>
      <c r="BY38" s="21" t="s">
        <v>55</v>
      </c>
      <c r="BZ38" s="146">
        <f t="shared" si="14"/>
        <v>0</v>
      </c>
      <c r="CA38" s="21" t="s">
        <v>56</v>
      </c>
      <c r="CB38" s="21" t="s">
        <v>65</v>
      </c>
      <c r="CC38" s="21"/>
      <c r="CD38" s="21"/>
      <c r="CE38" s="21"/>
      <c r="CF38" s="24"/>
      <c r="CG38" s="24"/>
      <c r="CH38" s="107"/>
      <c r="CI38" s="106"/>
      <c r="CJ38" s="40">
        <f t="shared" si="15"/>
        <v>0</v>
      </c>
      <c r="CK38" s="43"/>
      <c r="CL38" s="11"/>
    </row>
    <row r="39" spans="1:90" ht="12" customHeight="1" x14ac:dyDescent="0.2">
      <c r="A39" s="28" t="s">
        <v>53</v>
      </c>
      <c r="B39" s="21" t="s">
        <v>55</v>
      </c>
      <c r="C39" s="124">
        <v>0</v>
      </c>
      <c r="D39" s="21" t="s">
        <v>56</v>
      </c>
      <c r="E39" s="88" t="s">
        <v>66</v>
      </c>
      <c r="F39" s="21"/>
      <c r="G39" s="21"/>
      <c r="H39" s="21"/>
      <c r="I39" s="24"/>
      <c r="J39" s="24"/>
      <c r="K39" s="24"/>
      <c r="L39" s="92"/>
      <c r="M39" s="122"/>
      <c r="N39" s="43"/>
      <c r="O39" s="11"/>
      <c r="P39" s="28" t="s">
        <v>53</v>
      </c>
      <c r="Q39" s="21" t="s">
        <v>55</v>
      </c>
      <c r="R39" s="137">
        <f>IF(years&gt;1,+C39,0)</f>
        <v>0</v>
      </c>
      <c r="S39" s="21" t="s">
        <v>56</v>
      </c>
      <c r="T39" s="88" t="s">
        <v>66</v>
      </c>
      <c r="U39" s="21"/>
      <c r="V39" s="21"/>
      <c r="W39" s="21"/>
      <c r="X39" s="24"/>
      <c r="Y39" s="24"/>
      <c r="Z39" s="107"/>
      <c r="AA39" s="106"/>
      <c r="AB39" s="122">
        <f t="shared" si="10"/>
        <v>0</v>
      </c>
      <c r="AC39" s="43"/>
      <c r="AD39" s="11"/>
      <c r="AE39" s="28" t="s">
        <v>53</v>
      </c>
      <c r="AF39" s="21" t="s">
        <v>55</v>
      </c>
      <c r="AG39" s="137">
        <f>IF(years&gt;2,+R39,0)</f>
        <v>0</v>
      </c>
      <c r="AH39" s="21" t="s">
        <v>56</v>
      </c>
      <c r="AI39" s="88" t="s">
        <v>66</v>
      </c>
      <c r="AJ39" s="21"/>
      <c r="AK39" s="21"/>
      <c r="AL39" s="21"/>
      <c r="AM39" s="24"/>
      <c r="AN39" s="24"/>
      <c r="AO39" s="107"/>
      <c r="AP39" s="106"/>
      <c r="AQ39" s="122">
        <f t="shared" si="11"/>
        <v>0</v>
      </c>
      <c r="AR39" s="43"/>
      <c r="AS39" s="11"/>
      <c r="AT39" s="28" t="s">
        <v>53</v>
      </c>
      <c r="AU39" s="21" t="s">
        <v>55</v>
      </c>
      <c r="AV39" s="137">
        <f>IF(years&gt;3,+AG39,0)</f>
        <v>0</v>
      </c>
      <c r="AW39" s="21" t="s">
        <v>56</v>
      </c>
      <c r="AX39" s="88" t="s">
        <v>66</v>
      </c>
      <c r="AY39" s="21"/>
      <c r="AZ39" s="21"/>
      <c r="BA39" s="21"/>
      <c r="BB39" s="24"/>
      <c r="BC39" s="24"/>
      <c r="BD39" s="107"/>
      <c r="BE39" s="106"/>
      <c r="BF39" s="122">
        <f t="shared" si="12"/>
        <v>0</v>
      </c>
      <c r="BG39" s="43"/>
      <c r="BH39" s="11"/>
      <c r="BI39" s="28" t="s">
        <v>53</v>
      </c>
      <c r="BJ39" s="21" t="s">
        <v>55</v>
      </c>
      <c r="BK39" s="137">
        <f>IF(years&gt;4,+AV39,0)</f>
        <v>0</v>
      </c>
      <c r="BL39" s="21" t="s">
        <v>56</v>
      </c>
      <c r="BM39" s="88" t="s">
        <v>66</v>
      </c>
      <c r="BN39" s="21"/>
      <c r="BO39" s="21"/>
      <c r="BP39" s="21"/>
      <c r="BQ39" s="24"/>
      <c r="BR39" s="24"/>
      <c r="BS39" s="107"/>
      <c r="BT39" s="106"/>
      <c r="BU39" s="122">
        <f t="shared" si="13"/>
        <v>0</v>
      </c>
      <c r="BV39" s="43"/>
      <c r="BW39" s="11"/>
      <c r="BX39" s="28" t="s">
        <v>53</v>
      </c>
      <c r="BY39" s="21" t="s">
        <v>55</v>
      </c>
      <c r="BZ39" s="146">
        <f t="shared" si="14"/>
        <v>0</v>
      </c>
      <c r="CA39" s="21" t="s">
        <v>56</v>
      </c>
      <c r="CB39" s="88" t="s">
        <v>66</v>
      </c>
      <c r="CC39" s="21"/>
      <c r="CD39" s="21"/>
      <c r="CE39" s="21"/>
      <c r="CF39" s="24"/>
      <c r="CG39" s="24"/>
      <c r="CH39" s="107"/>
      <c r="CI39" s="106"/>
      <c r="CJ39" s="40">
        <f t="shared" si="15"/>
        <v>0</v>
      </c>
      <c r="CK39" s="43"/>
      <c r="CL39" s="11"/>
    </row>
    <row r="40" spans="1:90" ht="12" customHeight="1" x14ac:dyDescent="0.2">
      <c r="A40" s="28" t="s">
        <v>67</v>
      </c>
      <c r="B40" s="21" t="s">
        <v>55</v>
      </c>
      <c r="C40" s="124">
        <v>0</v>
      </c>
      <c r="D40" s="21" t="s">
        <v>56</v>
      </c>
      <c r="E40" s="21" t="s">
        <v>68</v>
      </c>
      <c r="F40" s="21"/>
      <c r="G40" s="21"/>
      <c r="H40" s="21"/>
      <c r="I40" s="24"/>
      <c r="J40" s="24"/>
      <c r="K40" s="24"/>
      <c r="L40" s="92"/>
      <c r="M40" s="122"/>
      <c r="N40" s="43"/>
      <c r="O40" s="11"/>
      <c r="P40" s="28" t="s">
        <v>54</v>
      </c>
      <c r="Q40" s="21" t="s">
        <v>55</v>
      </c>
      <c r="R40" s="137">
        <f>IF(years&gt;1,+C40,0)</f>
        <v>0</v>
      </c>
      <c r="S40" s="21" t="s">
        <v>56</v>
      </c>
      <c r="T40" s="21" t="s">
        <v>68</v>
      </c>
      <c r="U40" s="21"/>
      <c r="V40" s="21"/>
      <c r="W40" s="21"/>
      <c r="X40" s="24"/>
      <c r="Y40" s="24"/>
      <c r="Z40" s="107"/>
      <c r="AA40" s="106"/>
      <c r="AB40" s="122">
        <f t="shared" si="10"/>
        <v>0</v>
      </c>
      <c r="AC40" s="43"/>
      <c r="AD40" s="11"/>
      <c r="AE40" s="28" t="s">
        <v>54</v>
      </c>
      <c r="AF40" s="21" t="s">
        <v>55</v>
      </c>
      <c r="AG40" s="137">
        <f>IF(years&gt;2,+R40,0)</f>
        <v>0</v>
      </c>
      <c r="AH40" s="21" t="s">
        <v>56</v>
      </c>
      <c r="AI40" s="21" t="s">
        <v>68</v>
      </c>
      <c r="AJ40" s="21"/>
      <c r="AK40" s="21"/>
      <c r="AL40" s="21"/>
      <c r="AM40" s="24"/>
      <c r="AN40" s="24"/>
      <c r="AO40" s="107"/>
      <c r="AP40" s="106"/>
      <c r="AQ40" s="122">
        <f t="shared" si="11"/>
        <v>0</v>
      </c>
      <c r="AR40" s="43"/>
      <c r="AS40" s="11"/>
      <c r="AT40" s="28" t="s">
        <v>54</v>
      </c>
      <c r="AU40" s="21" t="s">
        <v>55</v>
      </c>
      <c r="AV40" s="137">
        <f>IF(years&gt;3,+AG40,0)</f>
        <v>0</v>
      </c>
      <c r="AW40" s="21" t="s">
        <v>56</v>
      </c>
      <c r="AX40" s="21" t="s">
        <v>68</v>
      </c>
      <c r="AY40" s="21"/>
      <c r="AZ40" s="21"/>
      <c r="BA40" s="21"/>
      <c r="BB40" s="24"/>
      <c r="BC40" s="24"/>
      <c r="BD40" s="107"/>
      <c r="BE40" s="106"/>
      <c r="BF40" s="122">
        <f t="shared" si="12"/>
        <v>0</v>
      </c>
      <c r="BG40" s="43"/>
      <c r="BH40" s="11"/>
      <c r="BI40" s="28" t="s">
        <v>54</v>
      </c>
      <c r="BJ40" s="21" t="s">
        <v>55</v>
      </c>
      <c r="BK40" s="137">
        <f>IF(years&gt;4,+AV40,0)</f>
        <v>0</v>
      </c>
      <c r="BL40" s="21" t="s">
        <v>56</v>
      </c>
      <c r="BM40" s="21" t="s">
        <v>68</v>
      </c>
      <c r="BN40" s="21"/>
      <c r="BO40" s="21"/>
      <c r="BP40" s="21"/>
      <c r="BQ40" s="24"/>
      <c r="BR40" s="24"/>
      <c r="BS40" s="107"/>
      <c r="BT40" s="106"/>
      <c r="BU40" s="122">
        <f t="shared" si="13"/>
        <v>0</v>
      </c>
      <c r="BV40" s="43"/>
      <c r="BW40" s="11"/>
      <c r="BX40" s="28" t="s">
        <v>54</v>
      </c>
      <c r="BY40" s="21" t="s">
        <v>55</v>
      </c>
      <c r="BZ40" s="147">
        <f t="shared" si="14"/>
        <v>0</v>
      </c>
      <c r="CA40" s="21" t="s">
        <v>56</v>
      </c>
      <c r="CB40" s="21" t="s">
        <v>68</v>
      </c>
      <c r="CC40" s="21"/>
      <c r="CD40" s="21"/>
      <c r="CE40" s="21"/>
      <c r="CF40" s="24"/>
      <c r="CG40" s="24"/>
      <c r="CH40" s="107"/>
      <c r="CI40" s="106"/>
      <c r="CJ40" s="40">
        <f t="shared" si="15"/>
        <v>0</v>
      </c>
      <c r="CK40" s="43"/>
      <c r="CL40" s="11"/>
    </row>
    <row r="41" spans="1:90" ht="12" customHeight="1" x14ac:dyDescent="0.2">
      <c r="A41" s="20"/>
      <c r="B41" s="21"/>
      <c r="C41" s="21" t="s">
        <v>69</v>
      </c>
      <c r="D41" s="21"/>
      <c r="E41" s="21"/>
      <c r="F41" s="21"/>
      <c r="G41" s="21"/>
      <c r="H41" s="21"/>
      <c r="I41" s="24"/>
      <c r="J41" s="24"/>
      <c r="K41" s="24"/>
      <c r="L41" s="92"/>
      <c r="M41" s="40">
        <f>SUM(M33:M40)</f>
        <v>0</v>
      </c>
      <c r="N41" s="43"/>
      <c r="O41" s="11"/>
      <c r="P41" s="20"/>
      <c r="Q41" s="21"/>
      <c r="R41" s="21" t="s">
        <v>69</v>
      </c>
      <c r="S41" s="21"/>
      <c r="T41" s="21"/>
      <c r="U41" s="21"/>
      <c r="V41" s="21"/>
      <c r="W41" s="21"/>
      <c r="X41" s="24"/>
      <c r="Y41" s="24"/>
      <c r="Z41" s="107"/>
      <c r="AA41" s="106"/>
      <c r="AB41" s="40">
        <f>SUM(AB33:AB40)</f>
        <v>0</v>
      </c>
      <c r="AC41" s="43"/>
      <c r="AD41" s="11"/>
      <c r="AE41" s="20"/>
      <c r="AF41" s="21"/>
      <c r="AG41" s="21" t="s">
        <v>69</v>
      </c>
      <c r="AH41" s="21"/>
      <c r="AI41" s="21"/>
      <c r="AJ41" s="21"/>
      <c r="AK41" s="21"/>
      <c r="AL41" s="21"/>
      <c r="AM41" s="24"/>
      <c r="AN41" s="24"/>
      <c r="AO41" s="107"/>
      <c r="AP41" s="106"/>
      <c r="AQ41" s="40">
        <f>SUM(AQ33:AQ40)</f>
        <v>0</v>
      </c>
      <c r="AR41" s="43"/>
      <c r="AS41" s="11"/>
      <c r="AT41" s="20"/>
      <c r="AU41" s="21"/>
      <c r="AV41" s="21" t="s">
        <v>69</v>
      </c>
      <c r="AW41" s="21"/>
      <c r="AX41" s="21"/>
      <c r="AY41" s="21"/>
      <c r="AZ41" s="21"/>
      <c r="BA41" s="21"/>
      <c r="BB41" s="24"/>
      <c r="BC41" s="24"/>
      <c r="BD41" s="107"/>
      <c r="BE41" s="106"/>
      <c r="BF41" s="40">
        <f>SUM(BF33:BF40)</f>
        <v>0</v>
      </c>
      <c r="BG41" s="43"/>
      <c r="BH41" s="11"/>
      <c r="BI41" s="20"/>
      <c r="BJ41" s="21"/>
      <c r="BK41" s="21" t="s">
        <v>69</v>
      </c>
      <c r="BL41" s="21"/>
      <c r="BM41" s="21"/>
      <c r="BN41" s="21"/>
      <c r="BO41" s="21"/>
      <c r="BP41" s="21"/>
      <c r="BQ41" s="24"/>
      <c r="BR41" s="24"/>
      <c r="BS41" s="107"/>
      <c r="BT41" s="106"/>
      <c r="BU41" s="40">
        <f>SUM(BU33:BU40)</f>
        <v>0</v>
      </c>
      <c r="BV41" s="43"/>
      <c r="BW41" s="11"/>
      <c r="BX41" s="20"/>
      <c r="BY41" s="21"/>
      <c r="BZ41" s="21" t="s">
        <v>69</v>
      </c>
      <c r="CA41" s="21"/>
      <c r="CB41" s="21"/>
      <c r="CC41" s="21"/>
      <c r="CD41" s="21"/>
      <c r="CE41" s="21"/>
      <c r="CF41" s="24"/>
      <c r="CG41" s="24"/>
      <c r="CH41" s="107"/>
      <c r="CI41" s="106"/>
      <c r="CJ41" s="40">
        <f t="shared" si="15"/>
        <v>0</v>
      </c>
      <c r="CK41" s="43"/>
      <c r="CL41" s="11"/>
    </row>
    <row r="42" spans="1:90" ht="12" customHeight="1" x14ac:dyDescent="0.2">
      <c r="A42" s="28" t="s">
        <v>70</v>
      </c>
      <c r="B42" s="21"/>
      <c r="C42" s="21"/>
      <c r="D42" s="21"/>
      <c r="E42" s="21"/>
      <c r="F42" s="21"/>
      <c r="G42" s="21"/>
      <c r="H42" s="21"/>
      <c r="I42" s="24"/>
      <c r="J42" s="24"/>
      <c r="K42" s="24"/>
      <c r="L42" s="92"/>
      <c r="M42" s="40">
        <f>ROUND(((+M33*FAC)+(M35*POST)+(M36*PS)+(M37*GRAD)+(M39*MERIT)+(M40*HOUR)+(M38*ug)),0)</f>
        <v>0</v>
      </c>
      <c r="N42" s="43"/>
      <c r="O42" s="11"/>
      <c r="P42" s="20" t="s">
        <v>70</v>
      </c>
      <c r="Q42" s="21"/>
      <c r="R42" s="21"/>
      <c r="S42" s="21"/>
      <c r="T42" s="21"/>
      <c r="U42" s="21"/>
      <c r="V42" s="21"/>
      <c r="W42" s="21"/>
      <c r="X42" s="24"/>
      <c r="Y42" s="24"/>
      <c r="Z42" s="107"/>
      <c r="AA42" s="106"/>
      <c r="AB42" s="40">
        <f>ROUND(((+AB33*FAC)+(AB35*POST)+(AB36*PS)+(AB37*GRAD)+(AB39*MERIT)+(AB40*HOUR)+(AB38*ug)),0)</f>
        <v>0</v>
      </c>
      <c r="AC42" s="43"/>
      <c r="AD42" s="11"/>
      <c r="AE42" s="20" t="s">
        <v>70</v>
      </c>
      <c r="AF42" s="21"/>
      <c r="AG42" s="21"/>
      <c r="AH42" s="21"/>
      <c r="AI42" s="21"/>
      <c r="AJ42" s="21"/>
      <c r="AK42" s="21"/>
      <c r="AL42" s="21"/>
      <c r="AM42" s="24"/>
      <c r="AN42" s="24"/>
      <c r="AO42" s="107"/>
      <c r="AP42" s="106"/>
      <c r="AQ42" s="40">
        <f>ROUND(((+AQ33*FAC)+(AQ35*POST)+(AQ36*PS)+(AQ37*GRAD)+(AQ39*MERIT)+(AQ40*HOUR)+(AQ38*ug)),0)</f>
        <v>0</v>
      </c>
      <c r="AR42" s="43"/>
      <c r="AS42" s="11"/>
      <c r="AT42" s="20" t="s">
        <v>70</v>
      </c>
      <c r="AU42" s="21"/>
      <c r="AV42" s="21"/>
      <c r="AW42" s="21"/>
      <c r="AX42" s="21"/>
      <c r="AY42" s="21"/>
      <c r="AZ42" s="21"/>
      <c r="BA42" s="21"/>
      <c r="BB42" s="24"/>
      <c r="BC42" s="24"/>
      <c r="BD42" s="107"/>
      <c r="BE42" s="106"/>
      <c r="BF42" s="40">
        <f>ROUND(((+BF33*FAC)+(BF35*POST)+(BF36*PS)+(BF37*GRAD)+(BF39*MERIT)+(BF40*HOUR)+(BF38*ug)),0)</f>
        <v>0</v>
      </c>
      <c r="BG42" s="43"/>
      <c r="BH42" s="11"/>
      <c r="BI42" s="20" t="s">
        <v>70</v>
      </c>
      <c r="BJ42" s="21"/>
      <c r="BK42" s="21"/>
      <c r="BL42" s="21"/>
      <c r="BM42" s="21"/>
      <c r="BN42" s="21"/>
      <c r="BO42" s="21"/>
      <c r="BP42" s="21"/>
      <c r="BQ42" s="24"/>
      <c r="BR42" s="24"/>
      <c r="BS42" s="107"/>
      <c r="BT42" s="106"/>
      <c r="BU42" s="40">
        <f>ROUND(((+BU33*FAC)+(BU35*POST)+(BU36*PS)+(BU37*GRAD)+(BU39*MERIT)+(BU40*HOUR)+(BU38*ug)),0)</f>
        <v>0</v>
      </c>
      <c r="BV42" s="43"/>
      <c r="BW42" s="11"/>
      <c r="BX42" s="20" t="s">
        <v>70</v>
      </c>
      <c r="BY42" s="21"/>
      <c r="BZ42" s="21"/>
      <c r="CA42" s="21"/>
      <c r="CB42" s="21"/>
      <c r="CC42" s="21"/>
      <c r="CD42" s="21"/>
      <c r="CE42" s="21"/>
      <c r="CF42" s="24"/>
      <c r="CG42" s="24"/>
      <c r="CH42" s="107"/>
      <c r="CI42" s="106"/>
      <c r="CJ42" s="40">
        <f t="shared" si="15"/>
        <v>0</v>
      </c>
      <c r="CK42" s="43"/>
      <c r="CL42" s="11"/>
    </row>
    <row r="43" spans="1:90" ht="12" customHeight="1" x14ac:dyDescent="0.2">
      <c r="A43" s="20"/>
      <c r="B43" s="21"/>
      <c r="C43" s="21" t="s">
        <v>71</v>
      </c>
      <c r="D43" s="21"/>
      <c r="E43" s="21"/>
      <c r="F43" s="21"/>
      <c r="G43" s="21"/>
      <c r="H43" s="21"/>
      <c r="I43" s="24"/>
      <c r="J43" s="24"/>
      <c r="K43" s="24"/>
      <c r="L43" s="92"/>
      <c r="M43" s="40">
        <f>M42+M41</f>
        <v>0</v>
      </c>
      <c r="N43" s="43"/>
      <c r="O43" s="11"/>
      <c r="P43" s="20"/>
      <c r="Q43" s="21"/>
      <c r="R43" s="21" t="s">
        <v>72</v>
      </c>
      <c r="S43" s="21"/>
      <c r="T43" s="21"/>
      <c r="U43" s="21"/>
      <c r="V43" s="21"/>
      <c r="W43" s="21"/>
      <c r="X43" s="24"/>
      <c r="Y43" s="24"/>
      <c r="Z43" s="107"/>
      <c r="AA43" s="106"/>
      <c r="AB43" s="40">
        <f>AB42+AB41</f>
        <v>0</v>
      </c>
      <c r="AC43" s="43"/>
      <c r="AD43" s="11"/>
      <c r="AE43" s="20"/>
      <c r="AF43" s="21"/>
      <c r="AG43" s="21" t="s">
        <v>72</v>
      </c>
      <c r="AH43" s="21"/>
      <c r="AI43" s="21"/>
      <c r="AJ43" s="21"/>
      <c r="AK43" s="21"/>
      <c r="AL43" s="21"/>
      <c r="AM43" s="24"/>
      <c r="AN43" s="24"/>
      <c r="AO43" s="107"/>
      <c r="AP43" s="106"/>
      <c r="AQ43" s="40">
        <f>AQ42+AQ41</f>
        <v>0</v>
      </c>
      <c r="AR43" s="43"/>
      <c r="AS43" s="11"/>
      <c r="AT43" s="20"/>
      <c r="AU43" s="21"/>
      <c r="AV43" s="21" t="s">
        <v>72</v>
      </c>
      <c r="AW43" s="21"/>
      <c r="AX43" s="21"/>
      <c r="AY43" s="21"/>
      <c r="AZ43" s="21"/>
      <c r="BA43" s="21"/>
      <c r="BB43" s="24"/>
      <c r="BC43" s="24"/>
      <c r="BD43" s="107"/>
      <c r="BE43" s="106"/>
      <c r="BF43" s="40">
        <f>BF42+BF41</f>
        <v>0</v>
      </c>
      <c r="BG43" s="43"/>
      <c r="BH43" s="11"/>
      <c r="BI43" s="20"/>
      <c r="BJ43" s="21"/>
      <c r="BK43" s="21" t="s">
        <v>72</v>
      </c>
      <c r="BL43" s="21"/>
      <c r="BM43" s="21"/>
      <c r="BN43" s="21"/>
      <c r="BO43" s="21"/>
      <c r="BP43" s="21"/>
      <c r="BQ43" s="24"/>
      <c r="BR43" s="24"/>
      <c r="BS43" s="107"/>
      <c r="BT43" s="106"/>
      <c r="BU43" s="40">
        <f>BU42+BU41</f>
        <v>0</v>
      </c>
      <c r="BV43" s="43"/>
      <c r="BW43" s="11"/>
      <c r="BX43" s="20"/>
      <c r="BY43" s="21"/>
      <c r="BZ43" s="21" t="s">
        <v>72</v>
      </c>
      <c r="CA43" s="21"/>
      <c r="CB43" s="21"/>
      <c r="CC43" s="21"/>
      <c r="CD43" s="21"/>
      <c r="CE43" s="21"/>
      <c r="CF43" s="24"/>
      <c r="CG43" s="24"/>
      <c r="CH43" s="107"/>
      <c r="CI43" s="106"/>
      <c r="CJ43" s="40">
        <f t="shared" si="15"/>
        <v>0</v>
      </c>
      <c r="CK43" s="43"/>
      <c r="CL43" s="11"/>
    </row>
    <row r="44" spans="1:90" ht="12" customHeight="1" x14ac:dyDescent="0.2">
      <c r="A44" s="49" t="s">
        <v>73</v>
      </c>
      <c r="B44" s="21"/>
      <c r="C44" s="21"/>
      <c r="D44" s="21"/>
      <c r="E44" s="21"/>
      <c r="F44" s="21"/>
      <c r="G44" s="21"/>
      <c r="H44" s="21"/>
      <c r="I44" s="24"/>
      <c r="J44" s="24"/>
      <c r="K44" s="24"/>
      <c r="L44" s="92"/>
      <c r="M44" s="46"/>
      <c r="N44" s="47"/>
      <c r="O44" s="11"/>
      <c r="P44" s="49" t="s">
        <v>74</v>
      </c>
      <c r="Q44" s="21"/>
      <c r="R44" s="21"/>
      <c r="S44" s="21"/>
      <c r="T44" s="21"/>
      <c r="U44" s="21"/>
      <c r="V44" s="21"/>
      <c r="W44" s="21"/>
      <c r="X44" s="24"/>
      <c r="Y44" s="24"/>
      <c r="Z44" s="5"/>
      <c r="AA44" s="93"/>
      <c r="AB44" s="46"/>
      <c r="AC44" s="47"/>
      <c r="AD44" s="11"/>
      <c r="AE44" s="49" t="s">
        <v>73</v>
      </c>
      <c r="AF44" s="21"/>
      <c r="AG44" s="21"/>
      <c r="AH44" s="21"/>
      <c r="AI44" s="21"/>
      <c r="AJ44" s="21"/>
      <c r="AK44" s="21"/>
      <c r="AL44" s="21"/>
      <c r="AM44" s="24"/>
      <c r="AN44" s="24"/>
      <c r="AO44" s="5"/>
      <c r="AP44" s="93"/>
      <c r="AQ44" s="46"/>
      <c r="AR44" s="47"/>
      <c r="AS44" s="11"/>
      <c r="AT44" s="49" t="s">
        <v>73</v>
      </c>
      <c r="AU44" s="21"/>
      <c r="AV44" s="21"/>
      <c r="AW44" s="21"/>
      <c r="AX44" s="21"/>
      <c r="AY44" s="21"/>
      <c r="AZ44" s="21"/>
      <c r="BA44" s="21"/>
      <c r="BB44" s="24"/>
      <c r="BC44" s="24"/>
      <c r="BD44" s="5"/>
      <c r="BE44" s="93"/>
      <c r="BF44" s="46"/>
      <c r="BG44" s="47"/>
      <c r="BH44" s="11"/>
      <c r="BI44" s="49" t="s">
        <v>73</v>
      </c>
      <c r="BJ44" s="21"/>
      <c r="BK44" s="21"/>
      <c r="BL44" s="21"/>
      <c r="BM44" s="21"/>
      <c r="BN44" s="21"/>
      <c r="BO44" s="21"/>
      <c r="BP44" s="21"/>
      <c r="BQ44" s="24"/>
      <c r="BR44" s="24"/>
      <c r="BS44" s="5"/>
      <c r="BT44" s="93"/>
      <c r="BU44" s="46"/>
      <c r="BV44" s="47"/>
      <c r="BW44" s="11"/>
      <c r="BX44" s="49" t="s">
        <v>73</v>
      </c>
      <c r="BY44" s="21"/>
      <c r="BZ44" s="21"/>
      <c r="CA44" s="21"/>
      <c r="CB44" s="21"/>
      <c r="CC44" s="21"/>
      <c r="CD44" s="21"/>
      <c r="CE44" s="21"/>
      <c r="CF44" s="24"/>
      <c r="CG44" s="24"/>
      <c r="CH44" s="5"/>
      <c r="CI44" s="93"/>
      <c r="CJ44" s="46"/>
      <c r="CK44" s="47"/>
      <c r="CL44" s="11"/>
    </row>
    <row r="45" spans="1:90" ht="12" customHeight="1" x14ac:dyDescent="0.2">
      <c r="A45" s="126" t="s">
        <v>59</v>
      </c>
      <c r="B45" s="127"/>
      <c r="C45" s="127" t="s">
        <v>59</v>
      </c>
      <c r="D45" s="127"/>
      <c r="E45" s="127"/>
      <c r="F45" s="127"/>
      <c r="G45" s="127"/>
      <c r="H45" s="127"/>
      <c r="I45" s="128"/>
      <c r="J45" s="128"/>
      <c r="K45" s="128"/>
      <c r="L45" s="129"/>
      <c r="M45" s="50"/>
      <c r="N45" s="51"/>
      <c r="O45" s="11"/>
      <c r="P45" s="126"/>
      <c r="Q45" s="127"/>
      <c r="R45" s="127"/>
      <c r="S45" s="127"/>
      <c r="T45" s="127"/>
      <c r="U45" s="127"/>
      <c r="V45" s="127"/>
      <c r="W45" s="127"/>
      <c r="X45" s="128"/>
      <c r="Y45" s="128"/>
      <c r="Z45" s="128"/>
      <c r="AA45" s="129"/>
      <c r="AB45" s="50"/>
      <c r="AC45" s="51"/>
      <c r="AD45" s="11"/>
      <c r="AE45" s="126"/>
      <c r="AF45" s="127"/>
      <c r="AG45" s="127"/>
      <c r="AH45" s="127"/>
      <c r="AI45" s="127"/>
      <c r="AJ45" s="127"/>
      <c r="AK45" s="127"/>
      <c r="AL45" s="127"/>
      <c r="AM45" s="128"/>
      <c r="AN45" s="128"/>
      <c r="AO45" s="128"/>
      <c r="AP45" s="129"/>
      <c r="AQ45" s="50"/>
      <c r="AR45" s="51"/>
      <c r="AS45" s="11"/>
      <c r="AT45" s="126"/>
      <c r="AU45" s="127"/>
      <c r="AV45" s="127"/>
      <c r="AW45" s="127"/>
      <c r="AX45" s="127"/>
      <c r="AY45" s="127"/>
      <c r="AZ45" s="127"/>
      <c r="BA45" s="127"/>
      <c r="BB45" s="128"/>
      <c r="BC45" s="128"/>
      <c r="BD45" s="128"/>
      <c r="BE45" s="129"/>
      <c r="BF45" s="50"/>
      <c r="BG45" s="51"/>
      <c r="BH45" s="11"/>
      <c r="BI45" s="126"/>
      <c r="BJ45" s="127"/>
      <c r="BK45" s="127"/>
      <c r="BL45" s="127"/>
      <c r="BM45" s="127"/>
      <c r="BN45" s="127"/>
      <c r="BO45" s="127"/>
      <c r="BP45" s="127"/>
      <c r="BQ45" s="128"/>
      <c r="BR45" s="128"/>
      <c r="BS45" s="128"/>
      <c r="BT45" s="129"/>
      <c r="BU45" s="50"/>
      <c r="BV45" s="51"/>
      <c r="BW45" s="11"/>
      <c r="BX45" s="16"/>
      <c r="CF45" s="5"/>
      <c r="CG45" s="5"/>
      <c r="CH45" s="5"/>
      <c r="CI45" s="93"/>
      <c r="CJ45" s="50"/>
      <c r="CK45" s="51"/>
      <c r="CL45" s="11"/>
    </row>
    <row r="46" spans="1:90" ht="12" customHeight="1" x14ac:dyDescent="0.2">
      <c r="A46" s="126"/>
      <c r="B46" s="127"/>
      <c r="C46" s="127"/>
      <c r="D46" s="127"/>
      <c r="E46" s="130"/>
      <c r="F46" s="130"/>
      <c r="G46" s="130"/>
      <c r="H46" s="130"/>
      <c r="I46" s="128"/>
      <c r="J46" s="128"/>
      <c r="K46" s="128"/>
      <c r="L46" s="131"/>
      <c r="M46" s="52"/>
      <c r="N46" s="53"/>
      <c r="O46" s="11"/>
      <c r="P46" s="126"/>
      <c r="Q46" s="127"/>
      <c r="R46" s="127"/>
      <c r="S46" s="127"/>
      <c r="T46" s="130"/>
      <c r="U46" s="130"/>
      <c r="V46" s="130"/>
      <c r="W46" s="130"/>
      <c r="X46" s="128"/>
      <c r="Y46" s="128"/>
      <c r="Z46" s="128"/>
      <c r="AA46" s="129"/>
      <c r="AB46" s="50"/>
      <c r="AC46" s="51"/>
      <c r="AD46" s="11"/>
      <c r="AE46" s="126"/>
      <c r="AF46" s="127"/>
      <c r="AG46" s="127"/>
      <c r="AH46" s="127"/>
      <c r="AI46" s="130"/>
      <c r="AJ46" s="130"/>
      <c r="AK46" s="130"/>
      <c r="AL46" s="130"/>
      <c r="AM46" s="128"/>
      <c r="AN46" s="128"/>
      <c r="AO46" s="128"/>
      <c r="AP46" s="129"/>
      <c r="AQ46" s="50"/>
      <c r="AR46" s="51"/>
      <c r="AS46" s="11"/>
      <c r="AT46" s="126"/>
      <c r="AU46" s="127"/>
      <c r="AV46" s="127"/>
      <c r="AW46" s="127"/>
      <c r="AX46" s="130"/>
      <c r="AY46" s="130"/>
      <c r="AZ46" s="130"/>
      <c r="BA46" s="130"/>
      <c r="BB46" s="128"/>
      <c r="BC46" s="128"/>
      <c r="BD46" s="128"/>
      <c r="BE46" s="129"/>
      <c r="BF46" s="50"/>
      <c r="BG46" s="51"/>
      <c r="BH46" s="11"/>
      <c r="BI46" s="126"/>
      <c r="BJ46" s="127"/>
      <c r="BK46" s="127"/>
      <c r="BL46" s="127"/>
      <c r="BM46" s="130"/>
      <c r="BN46" s="130"/>
      <c r="BO46" s="130"/>
      <c r="BP46" s="130"/>
      <c r="BQ46" s="128"/>
      <c r="BR46" s="128"/>
      <c r="BS46" s="128"/>
      <c r="BT46" s="129"/>
      <c r="BU46" s="50"/>
      <c r="BV46" s="51"/>
      <c r="BW46" s="11"/>
      <c r="BX46" s="16"/>
      <c r="CB46" s="8"/>
      <c r="CC46" s="8"/>
      <c r="CD46" s="8"/>
      <c r="CE46" s="8"/>
      <c r="CF46" s="5"/>
      <c r="CG46" s="5"/>
      <c r="CH46" s="5"/>
      <c r="CI46" s="93"/>
      <c r="CJ46" s="50"/>
      <c r="CK46" s="51"/>
      <c r="CL46" s="11"/>
    </row>
    <row r="47" spans="1:90" ht="12" customHeight="1" x14ac:dyDescent="0.2">
      <c r="A47" s="126"/>
      <c r="B47" s="127"/>
      <c r="C47" s="127"/>
      <c r="D47" s="127"/>
      <c r="E47" s="130"/>
      <c r="F47" s="130"/>
      <c r="G47" s="130"/>
      <c r="H47" s="130"/>
      <c r="I47" s="128"/>
      <c r="J47" s="128"/>
      <c r="K47" s="128"/>
      <c r="L47" s="129"/>
      <c r="M47" s="50"/>
      <c r="N47" s="51"/>
      <c r="O47" s="11"/>
      <c r="P47" s="126"/>
      <c r="Q47" s="127"/>
      <c r="R47" s="127"/>
      <c r="S47" s="127"/>
      <c r="T47" s="130"/>
      <c r="U47" s="130"/>
      <c r="V47" s="130"/>
      <c r="W47" s="130"/>
      <c r="X47" s="128"/>
      <c r="Y47" s="128"/>
      <c r="Z47" s="128"/>
      <c r="AA47" s="131"/>
      <c r="AB47" s="52"/>
      <c r="AC47" s="53"/>
      <c r="AD47" s="11"/>
      <c r="AE47" s="126"/>
      <c r="AF47" s="127"/>
      <c r="AG47" s="127"/>
      <c r="AH47" s="127"/>
      <c r="AI47" s="130"/>
      <c r="AJ47" s="130"/>
      <c r="AK47" s="130"/>
      <c r="AL47" s="130"/>
      <c r="AM47" s="128"/>
      <c r="AN47" s="128"/>
      <c r="AO47" s="128"/>
      <c r="AP47" s="131"/>
      <c r="AQ47" s="52"/>
      <c r="AR47" s="53"/>
      <c r="AS47" s="11"/>
      <c r="AT47" s="126"/>
      <c r="AU47" s="127"/>
      <c r="AV47" s="127"/>
      <c r="AW47" s="127"/>
      <c r="AX47" s="130"/>
      <c r="AY47" s="130"/>
      <c r="AZ47" s="130"/>
      <c r="BA47" s="130"/>
      <c r="BB47" s="128"/>
      <c r="BC47" s="128"/>
      <c r="BD47" s="128"/>
      <c r="BE47" s="131"/>
      <c r="BF47" s="52"/>
      <c r="BG47" s="53"/>
      <c r="BH47" s="11"/>
      <c r="BI47" s="126"/>
      <c r="BJ47" s="127"/>
      <c r="BK47" s="127"/>
      <c r="BL47" s="127"/>
      <c r="BM47" s="130"/>
      <c r="BN47" s="130"/>
      <c r="BO47" s="130"/>
      <c r="BP47" s="130"/>
      <c r="BQ47" s="128"/>
      <c r="BR47" s="128"/>
      <c r="BS47" s="128"/>
      <c r="BT47" s="131"/>
      <c r="BU47" s="52"/>
      <c r="BV47" s="53"/>
      <c r="BW47" s="11"/>
      <c r="BX47" s="16"/>
      <c r="CB47" s="8"/>
      <c r="CC47" s="8"/>
      <c r="CD47" s="8"/>
      <c r="CE47" s="8"/>
      <c r="CF47" s="5"/>
      <c r="CG47" s="5"/>
      <c r="CH47" s="5"/>
      <c r="CI47" s="94"/>
      <c r="CJ47" s="52"/>
      <c r="CK47" s="53"/>
      <c r="CL47" s="11"/>
    </row>
    <row r="48" spans="1:90" ht="12" customHeight="1" x14ac:dyDescent="0.2">
      <c r="A48" s="126"/>
      <c r="B48" s="127"/>
      <c r="C48" s="127"/>
      <c r="D48" s="127"/>
      <c r="E48" s="130"/>
      <c r="F48" s="130"/>
      <c r="G48" s="130"/>
      <c r="H48" s="130"/>
      <c r="I48" s="128"/>
      <c r="J48" s="128"/>
      <c r="K48" s="128"/>
      <c r="L48" s="129"/>
      <c r="M48" s="50"/>
      <c r="N48" s="51"/>
      <c r="O48" s="11"/>
      <c r="P48" s="126"/>
      <c r="Q48" s="127"/>
      <c r="R48" s="127"/>
      <c r="S48" s="127"/>
      <c r="T48" s="130"/>
      <c r="U48" s="130"/>
      <c r="V48" s="130"/>
      <c r="W48" s="130"/>
      <c r="X48" s="128"/>
      <c r="Y48" s="128"/>
      <c r="Z48" s="128"/>
      <c r="AA48" s="129"/>
      <c r="AB48" s="50"/>
      <c r="AC48" s="51"/>
      <c r="AD48" s="11"/>
      <c r="AE48" s="126"/>
      <c r="AF48" s="127"/>
      <c r="AG48" s="127"/>
      <c r="AH48" s="127"/>
      <c r="AI48" s="130"/>
      <c r="AJ48" s="130"/>
      <c r="AK48" s="130"/>
      <c r="AL48" s="130"/>
      <c r="AM48" s="128"/>
      <c r="AN48" s="128"/>
      <c r="AO48" s="128"/>
      <c r="AP48" s="129"/>
      <c r="AQ48" s="50"/>
      <c r="AR48" s="51"/>
      <c r="AS48" s="11"/>
      <c r="AT48" s="126"/>
      <c r="AU48" s="127"/>
      <c r="AV48" s="127"/>
      <c r="AW48" s="127"/>
      <c r="AX48" s="130"/>
      <c r="AY48" s="130"/>
      <c r="AZ48" s="130"/>
      <c r="BA48" s="130"/>
      <c r="BB48" s="128"/>
      <c r="BC48" s="128"/>
      <c r="BD48" s="128"/>
      <c r="BE48" s="129"/>
      <c r="BF48" s="50"/>
      <c r="BG48" s="51"/>
      <c r="BH48" s="11"/>
      <c r="BI48" s="126"/>
      <c r="BJ48" s="127"/>
      <c r="BK48" s="127"/>
      <c r="BL48" s="127"/>
      <c r="BM48" s="130"/>
      <c r="BN48" s="130"/>
      <c r="BO48" s="130"/>
      <c r="BP48" s="130"/>
      <c r="BQ48" s="128"/>
      <c r="BR48" s="128"/>
      <c r="BS48" s="128"/>
      <c r="BT48" s="129"/>
      <c r="BU48" s="50"/>
      <c r="BV48" s="51"/>
      <c r="BW48" s="11"/>
      <c r="BX48" s="16"/>
      <c r="CB48" s="8"/>
      <c r="CC48" s="8"/>
      <c r="CD48" s="8"/>
      <c r="CE48" s="8"/>
      <c r="CF48" s="5"/>
      <c r="CG48" s="5"/>
      <c r="CH48" s="5"/>
      <c r="CI48" s="93"/>
      <c r="CJ48" s="50"/>
      <c r="CK48" s="51"/>
      <c r="CL48" s="11"/>
    </row>
    <row r="49" spans="1:90" ht="12" customHeight="1" x14ac:dyDescent="0.2">
      <c r="A49" s="126"/>
      <c r="B49" s="127"/>
      <c r="C49" s="127"/>
      <c r="D49" s="127"/>
      <c r="E49" s="130"/>
      <c r="F49" s="130"/>
      <c r="G49" s="130"/>
      <c r="H49" s="130"/>
      <c r="I49" s="128"/>
      <c r="J49" s="128"/>
      <c r="K49" s="128"/>
      <c r="L49" s="129"/>
      <c r="M49" s="96"/>
      <c r="N49" s="51"/>
      <c r="O49" s="11"/>
      <c r="P49" s="126"/>
      <c r="Q49" s="127"/>
      <c r="R49" s="127"/>
      <c r="S49" s="127"/>
      <c r="T49" s="130"/>
      <c r="U49" s="130"/>
      <c r="V49" s="130"/>
      <c r="W49" s="130"/>
      <c r="X49" s="128"/>
      <c r="Y49" s="128"/>
      <c r="Z49" s="128"/>
      <c r="AA49" s="129"/>
      <c r="AB49" s="50"/>
      <c r="AC49" s="51"/>
      <c r="AD49" s="11"/>
      <c r="AE49" s="126"/>
      <c r="AF49" s="127"/>
      <c r="AG49" s="127"/>
      <c r="AH49" s="127"/>
      <c r="AI49" s="130"/>
      <c r="AJ49" s="130"/>
      <c r="AK49" s="130"/>
      <c r="AL49" s="130"/>
      <c r="AM49" s="128"/>
      <c r="AN49" s="128"/>
      <c r="AO49" s="128"/>
      <c r="AP49" s="129"/>
      <c r="AQ49" s="50"/>
      <c r="AR49" s="51"/>
      <c r="AS49" s="11"/>
      <c r="AT49" s="126"/>
      <c r="AU49" s="127"/>
      <c r="AV49" s="127"/>
      <c r="AW49" s="127"/>
      <c r="AX49" s="130"/>
      <c r="AY49" s="130"/>
      <c r="AZ49" s="130"/>
      <c r="BA49" s="130"/>
      <c r="BB49" s="128"/>
      <c r="BC49" s="128"/>
      <c r="BD49" s="128"/>
      <c r="BE49" s="129"/>
      <c r="BF49" s="50"/>
      <c r="BG49" s="51"/>
      <c r="BH49" s="11"/>
      <c r="BI49" s="126"/>
      <c r="BJ49" s="127"/>
      <c r="BK49" s="127"/>
      <c r="BL49" s="127"/>
      <c r="BM49" s="130"/>
      <c r="BN49" s="130"/>
      <c r="BO49" s="130"/>
      <c r="BP49" s="130"/>
      <c r="BQ49" s="128"/>
      <c r="BR49" s="128"/>
      <c r="BS49" s="128"/>
      <c r="BT49" s="129"/>
      <c r="BU49" s="50"/>
      <c r="BV49" s="51"/>
      <c r="BW49" s="11"/>
      <c r="BX49" s="16"/>
      <c r="CB49" s="8"/>
      <c r="CC49" s="8"/>
      <c r="CD49" s="8"/>
      <c r="CE49" s="8"/>
      <c r="CF49" s="5"/>
      <c r="CG49" s="5"/>
      <c r="CH49" s="5"/>
      <c r="CI49" s="93"/>
      <c r="CJ49" s="50"/>
      <c r="CK49" s="51"/>
      <c r="CL49" s="11"/>
    </row>
    <row r="50" spans="1:90" ht="12" customHeight="1" x14ac:dyDescent="0.2">
      <c r="A50" s="16"/>
      <c r="C50" s="89" t="s">
        <v>75</v>
      </c>
      <c r="I50" s="5"/>
      <c r="J50" s="5"/>
      <c r="K50" s="5"/>
      <c r="L50" s="93"/>
      <c r="M50" s="122"/>
      <c r="N50" s="43"/>
      <c r="O50" s="11"/>
      <c r="P50" s="16"/>
      <c r="R50" s="89" t="s">
        <v>75</v>
      </c>
      <c r="X50" s="5"/>
      <c r="Y50" s="5"/>
      <c r="Z50" s="108"/>
      <c r="AA50" s="109"/>
      <c r="AB50" s="122"/>
      <c r="AC50" s="43"/>
      <c r="AD50" s="11"/>
      <c r="AE50" s="16"/>
      <c r="AG50" s="89" t="s">
        <v>75</v>
      </c>
      <c r="AM50" s="5"/>
      <c r="AN50" s="5"/>
      <c r="AO50" s="108"/>
      <c r="AP50" s="109"/>
      <c r="AQ50" s="122"/>
      <c r="AR50" s="43"/>
      <c r="AS50" s="11"/>
      <c r="AT50" s="16"/>
      <c r="AV50" s="89" t="s">
        <v>75</v>
      </c>
      <c r="BB50" s="5"/>
      <c r="BC50" s="5"/>
      <c r="BD50" s="108"/>
      <c r="BE50" s="109"/>
      <c r="BF50" s="122"/>
      <c r="BG50" s="43"/>
      <c r="BH50" s="11"/>
      <c r="BI50" s="16"/>
      <c r="BK50" s="89" t="s">
        <v>75</v>
      </c>
      <c r="BQ50" s="5"/>
      <c r="BR50" s="5"/>
      <c r="BS50" s="108"/>
      <c r="BT50" s="109"/>
      <c r="BU50" s="122"/>
      <c r="BV50" s="43"/>
      <c r="BW50" s="11"/>
      <c r="BX50" s="16"/>
      <c r="BZ50" s="89" t="s">
        <v>75</v>
      </c>
      <c r="CF50" s="5"/>
      <c r="CG50" s="5"/>
      <c r="CH50" s="108"/>
      <c r="CI50" s="109"/>
      <c r="CJ50" s="40">
        <f>AQ50+AB50+M50+BF50+BU50</f>
        <v>0</v>
      </c>
      <c r="CK50" s="43"/>
      <c r="CL50" s="11"/>
    </row>
    <row r="51" spans="1:90" ht="12" customHeight="1" x14ac:dyDescent="0.2">
      <c r="A51" s="20" t="s">
        <v>76</v>
      </c>
      <c r="B51" s="21"/>
      <c r="C51" s="21"/>
      <c r="D51" s="21"/>
      <c r="E51" s="54"/>
      <c r="F51" s="21"/>
      <c r="G51" s="21"/>
      <c r="H51" s="21"/>
      <c r="I51" s="24"/>
      <c r="J51" s="24"/>
      <c r="K51" s="24"/>
      <c r="L51" s="92"/>
      <c r="M51" s="122"/>
      <c r="N51" s="43"/>
      <c r="O51" s="11"/>
      <c r="P51" s="20" t="s">
        <v>76</v>
      </c>
      <c r="Q51" s="21"/>
      <c r="R51" s="21"/>
      <c r="S51" s="21"/>
      <c r="T51" s="54"/>
      <c r="U51" s="21"/>
      <c r="V51" s="21"/>
      <c r="W51" s="21"/>
      <c r="X51" s="24"/>
      <c r="Y51" s="24"/>
      <c r="Z51" s="107"/>
      <c r="AA51" s="106"/>
      <c r="AB51" s="122"/>
      <c r="AC51" s="43"/>
      <c r="AD51" s="11"/>
      <c r="AE51" s="20" t="s">
        <v>76</v>
      </c>
      <c r="AF51" s="21"/>
      <c r="AG51" s="21"/>
      <c r="AH51" s="21"/>
      <c r="AI51" s="54"/>
      <c r="AJ51" s="21"/>
      <c r="AK51" s="21"/>
      <c r="AL51" s="21"/>
      <c r="AM51" s="24"/>
      <c r="AN51" s="24"/>
      <c r="AO51" s="107"/>
      <c r="AP51" s="106"/>
      <c r="AQ51" s="122"/>
      <c r="AR51" s="43"/>
      <c r="AS51" s="11"/>
      <c r="AT51" s="20" t="s">
        <v>76</v>
      </c>
      <c r="AU51" s="21"/>
      <c r="AV51" s="21"/>
      <c r="AW51" s="21"/>
      <c r="AX51" s="54"/>
      <c r="AY51" s="21"/>
      <c r="AZ51" s="21"/>
      <c r="BA51" s="21"/>
      <c r="BB51" s="24"/>
      <c r="BC51" s="24"/>
      <c r="BD51" s="107"/>
      <c r="BE51" s="106"/>
      <c r="BF51" s="122"/>
      <c r="BG51" s="43"/>
      <c r="BH51" s="11"/>
      <c r="BI51" s="20" t="s">
        <v>76</v>
      </c>
      <c r="BJ51" s="21"/>
      <c r="BK51" s="21"/>
      <c r="BL51" s="21"/>
      <c r="BM51" s="54"/>
      <c r="BN51" s="21"/>
      <c r="BO51" s="21"/>
      <c r="BP51" s="21"/>
      <c r="BQ51" s="24"/>
      <c r="BR51" s="24"/>
      <c r="BS51" s="107"/>
      <c r="BT51" s="106"/>
      <c r="BU51" s="122"/>
      <c r="BV51" s="43"/>
      <c r="BW51" s="11"/>
      <c r="BX51" s="20" t="s">
        <v>76</v>
      </c>
      <c r="BY51" s="21"/>
      <c r="BZ51" s="21"/>
      <c r="CA51" s="21"/>
      <c r="CB51" s="54"/>
      <c r="CC51" s="21"/>
      <c r="CD51" s="21"/>
      <c r="CE51" s="21"/>
      <c r="CF51" s="24"/>
      <c r="CG51" s="24"/>
      <c r="CH51" s="107"/>
      <c r="CI51" s="106"/>
      <c r="CJ51" s="40">
        <f>AQ51+AB51+M51+BF51+BU51</f>
        <v>0</v>
      </c>
      <c r="CK51" s="43"/>
      <c r="CL51" s="11"/>
    </row>
    <row r="52" spans="1:90" ht="12" customHeight="1" x14ac:dyDescent="0.2">
      <c r="A52" s="20" t="s">
        <v>77</v>
      </c>
      <c r="B52" s="21"/>
      <c r="C52" s="21"/>
      <c r="D52" s="54"/>
      <c r="F52" s="21"/>
      <c r="G52" s="21"/>
      <c r="H52" s="21"/>
      <c r="I52" s="24"/>
      <c r="J52" s="24"/>
      <c r="K52" s="24"/>
      <c r="L52" s="92"/>
      <c r="M52" s="122"/>
      <c r="N52" s="43"/>
      <c r="O52" s="11"/>
      <c r="P52" s="20" t="s">
        <v>78</v>
      </c>
      <c r="Q52" s="21"/>
      <c r="R52" s="21"/>
      <c r="S52" s="54"/>
      <c r="U52" s="21"/>
      <c r="V52" s="21"/>
      <c r="W52" s="21"/>
      <c r="X52" s="24"/>
      <c r="Y52" s="24"/>
      <c r="Z52" s="107"/>
      <c r="AA52" s="106"/>
      <c r="AB52" s="122"/>
      <c r="AC52" s="43"/>
      <c r="AD52" s="11"/>
      <c r="AE52" s="20" t="s">
        <v>78</v>
      </c>
      <c r="AF52" s="21"/>
      <c r="AG52" s="21"/>
      <c r="AH52" s="54"/>
      <c r="AJ52" s="21"/>
      <c r="AK52" s="21"/>
      <c r="AL52" s="21"/>
      <c r="AM52" s="24"/>
      <c r="AN52" s="24"/>
      <c r="AO52" s="107"/>
      <c r="AP52" s="106"/>
      <c r="AQ52" s="122"/>
      <c r="AR52" s="43"/>
      <c r="AS52" s="11"/>
      <c r="AT52" s="20" t="s">
        <v>78</v>
      </c>
      <c r="AU52" s="21"/>
      <c r="AV52" s="21"/>
      <c r="AW52" s="54"/>
      <c r="AY52" s="21"/>
      <c r="AZ52" s="21"/>
      <c r="BA52" s="21"/>
      <c r="BB52" s="24"/>
      <c r="BC52" s="24"/>
      <c r="BD52" s="107"/>
      <c r="BE52" s="106"/>
      <c r="BF52" s="122"/>
      <c r="BG52" s="43"/>
      <c r="BH52" s="11"/>
      <c r="BI52" s="20" t="s">
        <v>78</v>
      </c>
      <c r="BJ52" s="21"/>
      <c r="BK52" s="21"/>
      <c r="BL52" s="54"/>
      <c r="BN52" s="21"/>
      <c r="BO52" s="21"/>
      <c r="BP52" s="21"/>
      <c r="BQ52" s="24"/>
      <c r="BR52" s="24"/>
      <c r="BS52" s="107"/>
      <c r="BT52" s="106"/>
      <c r="BU52" s="122"/>
      <c r="BV52" s="43"/>
      <c r="BW52" s="11"/>
      <c r="BX52" s="20" t="s">
        <v>78</v>
      </c>
      <c r="BY52" s="21"/>
      <c r="BZ52" s="21"/>
      <c r="CA52" s="54"/>
      <c r="CC52" s="21"/>
      <c r="CD52" s="21"/>
      <c r="CE52" s="21"/>
      <c r="CF52" s="24"/>
      <c r="CG52" s="24"/>
      <c r="CH52" s="107"/>
      <c r="CI52" s="106"/>
      <c r="CJ52" s="40">
        <f>AQ52+AB52+M52+BF52+BU52</f>
        <v>0</v>
      </c>
      <c r="CK52" s="43"/>
      <c r="CL52" s="11"/>
    </row>
    <row r="53" spans="1:90" ht="12" customHeight="1" x14ac:dyDescent="0.2">
      <c r="A53" s="16"/>
      <c r="E53" s="21"/>
      <c r="F53" s="21"/>
      <c r="G53" s="21"/>
      <c r="H53" s="21"/>
      <c r="I53" s="24"/>
      <c r="J53" s="24"/>
      <c r="K53" s="24"/>
      <c r="L53" s="92"/>
      <c r="M53" s="46"/>
      <c r="N53" s="47"/>
      <c r="O53" s="11"/>
      <c r="P53" s="16"/>
      <c r="T53" s="21"/>
      <c r="U53" s="21"/>
      <c r="V53" s="21"/>
      <c r="W53" s="21"/>
      <c r="X53" s="24"/>
      <c r="Y53" s="24"/>
      <c r="Z53" s="5"/>
      <c r="AA53" s="93"/>
      <c r="AB53" s="46"/>
      <c r="AC53" s="47"/>
      <c r="AD53" s="11"/>
      <c r="AE53" s="16"/>
      <c r="AI53" s="21"/>
      <c r="AJ53" s="21"/>
      <c r="AK53" s="21"/>
      <c r="AL53" s="21"/>
      <c r="AM53" s="24"/>
      <c r="AN53" s="24"/>
      <c r="AO53" s="5"/>
      <c r="AP53" s="93"/>
      <c r="AQ53" s="46"/>
      <c r="AR53" s="47"/>
      <c r="AS53" s="11"/>
      <c r="AT53" s="16"/>
      <c r="AX53" s="21"/>
      <c r="AY53" s="21"/>
      <c r="AZ53" s="21"/>
      <c r="BA53" s="21"/>
      <c r="BB53" s="24"/>
      <c r="BC53" s="24"/>
      <c r="BD53" s="5"/>
      <c r="BE53" s="93"/>
      <c r="BF53" s="46"/>
      <c r="BG53" s="47"/>
      <c r="BH53" s="11"/>
      <c r="BI53" s="16"/>
      <c r="BM53" s="21"/>
      <c r="BN53" s="21"/>
      <c r="BO53" s="21"/>
      <c r="BP53" s="21"/>
      <c r="BQ53" s="24"/>
      <c r="BR53" s="24"/>
      <c r="BS53" s="5"/>
      <c r="BT53" s="93"/>
      <c r="BU53" s="46"/>
      <c r="BV53" s="47"/>
      <c r="BW53" s="11"/>
      <c r="BX53" s="16"/>
      <c r="CB53" s="21"/>
      <c r="CC53" s="21"/>
      <c r="CD53" s="21"/>
      <c r="CE53" s="21"/>
      <c r="CF53" s="24"/>
      <c r="CG53" s="24"/>
      <c r="CH53" s="5"/>
      <c r="CI53" s="93"/>
      <c r="CJ53" s="46"/>
      <c r="CK53" s="47"/>
      <c r="CL53" s="11"/>
    </row>
    <row r="54" spans="1:90" ht="12" customHeight="1" x14ac:dyDescent="0.2">
      <c r="A54" s="16"/>
      <c r="I54" s="5"/>
      <c r="J54" s="5"/>
      <c r="K54" s="5"/>
      <c r="L54" s="93"/>
      <c r="M54" s="50"/>
      <c r="N54" s="51"/>
      <c r="O54" s="11"/>
      <c r="P54" s="16"/>
      <c r="X54" s="5"/>
      <c r="Y54" s="5"/>
      <c r="Z54" s="108"/>
      <c r="AA54" s="109"/>
      <c r="AB54" s="50"/>
      <c r="AC54" s="51"/>
      <c r="AD54" s="11"/>
      <c r="AE54" s="16"/>
      <c r="AM54" s="5"/>
      <c r="AN54" s="5"/>
      <c r="AO54" s="108"/>
      <c r="AP54" s="109"/>
      <c r="AQ54" s="50"/>
      <c r="AR54" s="51"/>
      <c r="AS54" s="11"/>
      <c r="AT54" s="16"/>
      <c r="BB54" s="5"/>
      <c r="BC54" s="5"/>
      <c r="BD54" s="108"/>
      <c r="BE54" s="109"/>
      <c r="BF54" s="50"/>
      <c r="BG54" s="51"/>
      <c r="BH54" s="11"/>
      <c r="BI54" s="16"/>
      <c r="BQ54" s="5"/>
      <c r="BR54" s="5"/>
      <c r="BS54" s="108"/>
      <c r="BT54" s="109"/>
      <c r="BU54" s="50"/>
      <c r="BV54" s="51"/>
      <c r="BW54" s="11"/>
      <c r="BX54" s="16"/>
      <c r="CF54" s="5"/>
      <c r="CG54" s="5"/>
      <c r="CH54" s="108"/>
      <c r="CI54" s="109"/>
      <c r="CJ54" s="50"/>
      <c r="CK54" s="51"/>
      <c r="CL54" s="11"/>
    </row>
    <row r="55" spans="1:90" ht="12" customHeight="1" x14ac:dyDescent="0.2">
      <c r="A55" s="20" t="s">
        <v>79</v>
      </c>
      <c r="B55" s="21"/>
      <c r="C55" s="21"/>
      <c r="D55" s="21"/>
      <c r="E55" s="21"/>
      <c r="F55" s="21"/>
      <c r="G55" s="21"/>
      <c r="H55" s="21"/>
      <c r="I55" s="24"/>
      <c r="J55" s="24"/>
      <c r="K55" s="24"/>
      <c r="L55" s="92"/>
      <c r="M55" s="46"/>
      <c r="N55" s="47"/>
      <c r="O55" s="11"/>
      <c r="P55" s="20" t="s">
        <v>79</v>
      </c>
      <c r="Q55" s="21"/>
      <c r="R55" s="21"/>
      <c r="S55" s="21"/>
      <c r="T55" s="21"/>
      <c r="U55" s="21"/>
      <c r="V55" s="21"/>
      <c r="W55" s="21"/>
      <c r="X55" s="24"/>
      <c r="Y55" s="24"/>
      <c r="Z55" s="5"/>
      <c r="AA55" s="93"/>
      <c r="AB55" s="46"/>
      <c r="AC55" s="47"/>
      <c r="AD55" s="11"/>
      <c r="AE55" s="20" t="s">
        <v>79</v>
      </c>
      <c r="AF55" s="21"/>
      <c r="AG55" s="21"/>
      <c r="AH55" s="21"/>
      <c r="AI55" s="21"/>
      <c r="AJ55" s="21"/>
      <c r="AK55" s="21"/>
      <c r="AL55" s="21"/>
      <c r="AM55" s="24"/>
      <c r="AN55" s="24"/>
      <c r="AO55" s="5"/>
      <c r="AP55" s="93"/>
      <c r="AQ55" s="46"/>
      <c r="AR55" s="47"/>
      <c r="AS55" s="11"/>
      <c r="AT55" s="20" t="s">
        <v>79</v>
      </c>
      <c r="AU55" s="21"/>
      <c r="AV55" s="21"/>
      <c r="AW55" s="21"/>
      <c r="AX55" s="21"/>
      <c r="AY55" s="21"/>
      <c r="AZ55" s="21"/>
      <c r="BA55" s="21"/>
      <c r="BB55" s="24"/>
      <c r="BC55" s="24"/>
      <c r="BD55" s="5"/>
      <c r="BE55" s="93"/>
      <c r="BF55" s="46"/>
      <c r="BG55" s="47"/>
      <c r="BH55" s="11"/>
      <c r="BI55" s="20" t="s">
        <v>79</v>
      </c>
      <c r="BJ55" s="21"/>
      <c r="BK55" s="21"/>
      <c r="BL55" s="21"/>
      <c r="BM55" s="21"/>
      <c r="BN55" s="21"/>
      <c r="BO55" s="21"/>
      <c r="BP55" s="21"/>
      <c r="BQ55" s="24"/>
      <c r="BR55" s="24"/>
      <c r="BS55" s="5"/>
      <c r="BT55" s="93"/>
      <c r="BU55" s="46"/>
      <c r="BV55" s="47"/>
      <c r="BW55" s="11"/>
      <c r="BX55" s="20" t="s">
        <v>79</v>
      </c>
      <c r="BY55" s="21"/>
      <c r="BZ55" s="21"/>
      <c r="CA55" s="21"/>
      <c r="CB55" s="21"/>
      <c r="CC55" s="21"/>
      <c r="CD55" s="21"/>
      <c r="CE55" s="21"/>
      <c r="CF55" s="24"/>
      <c r="CG55" s="24"/>
      <c r="CH55" s="5"/>
      <c r="CI55" s="93"/>
      <c r="CJ55" s="46"/>
      <c r="CK55" s="47"/>
      <c r="CL55" s="11"/>
    </row>
    <row r="56" spans="1:90" ht="12" customHeight="1" x14ac:dyDescent="0.2">
      <c r="A56" s="55" t="s">
        <v>80</v>
      </c>
      <c r="B56" s="56"/>
      <c r="F56" s="132"/>
      <c r="G56" s="58"/>
      <c r="H56" s="59"/>
      <c r="I56" s="5"/>
      <c r="J56" s="5"/>
      <c r="K56" s="5"/>
      <c r="L56" s="93"/>
      <c r="M56" s="50"/>
      <c r="N56" s="51"/>
      <c r="O56" s="11"/>
      <c r="P56" s="55" t="s">
        <v>80</v>
      </c>
      <c r="S56" s="56"/>
      <c r="T56" s="56"/>
      <c r="U56" s="132"/>
      <c r="V56" s="60"/>
      <c r="W56" s="59"/>
      <c r="X56" s="5"/>
      <c r="Y56" s="5"/>
      <c r="Z56" s="5"/>
      <c r="AA56" s="93"/>
      <c r="AB56" s="50"/>
      <c r="AC56" s="51"/>
      <c r="AD56" s="11"/>
      <c r="AE56" s="55" t="s">
        <v>80</v>
      </c>
      <c r="AH56" s="56"/>
      <c r="AI56" s="56"/>
      <c r="AJ56" s="132"/>
      <c r="AK56" s="60"/>
      <c r="AL56" s="59"/>
      <c r="AM56" s="5"/>
      <c r="AN56" s="5"/>
      <c r="AO56" s="5"/>
      <c r="AP56" s="93"/>
      <c r="AQ56" s="50"/>
      <c r="AR56" s="51"/>
      <c r="AS56" s="11"/>
      <c r="AT56" s="55" t="s">
        <v>80</v>
      </c>
      <c r="AW56" s="56"/>
      <c r="AX56" s="56"/>
      <c r="AY56" s="132"/>
      <c r="AZ56" s="60"/>
      <c r="BA56" s="59"/>
      <c r="BB56" s="5"/>
      <c r="BC56" s="5"/>
      <c r="BD56" s="5"/>
      <c r="BE56" s="93"/>
      <c r="BF56" s="50"/>
      <c r="BG56" s="51"/>
      <c r="BH56" s="11"/>
      <c r="BI56" s="55" t="s">
        <v>80</v>
      </c>
      <c r="BL56" s="56"/>
      <c r="BM56" s="56"/>
      <c r="BN56" s="132"/>
      <c r="BO56" s="60"/>
      <c r="BP56" s="59"/>
      <c r="BQ56" s="5"/>
      <c r="BR56" s="5"/>
      <c r="BS56" s="5"/>
      <c r="BT56" s="93"/>
      <c r="BU56" s="50"/>
      <c r="BV56" s="51"/>
      <c r="BW56" s="11"/>
      <c r="BX56" s="55" t="s">
        <v>80</v>
      </c>
      <c r="CA56" s="56"/>
      <c r="CB56" s="56"/>
      <c r="CC56" s="57">
        <f>SUM(AJ56,U56,F56,AY56,BN56)</f>
        <v>0</v>
      </c>
      <c r="CD56" s="58"/>
      <c r="CE56" s="59"/>
      <c r="CF56" s="5"/>
      <c r="CG56" s="5"/>
      <c r="CH56" s="5"/>
      <c r="CI56" s="93"/>
      <c r="CJ56" s="50"/>
      <c r="CK56" s="51"/>
      <c r="CL56" s="11"/>
    </row>
    <row r="57" spans="1:90" ht="12" customHeight="1" x14ac:dyDescent="0.2">
      <c r="A57" s="55" t="s">
        <v>81</v>
      </c>
      <c r="B57" s="56"/>
      <c r="F57" s="132"/>
      <c r="G57" s="58"/>
      <c r="H57" s="59"/>
      <c r="I57" s="5"/>
      <c r="J57" s="5"/>
      <c r="K57" s="5"/>
      <c r="L57" s="93"/>
      <c r="M57" s="50"/>
      <c r="N57" s="51"/>
      <c r="O57" s="11"/>
      <c r="P57" s="55" t="s">
        <v>81</v>
      </c>
      <c r="S57" s="56"/>
      <c r="T57" s="56"/>
      <c r="U57" s="132"/>
      <c r="V57" s="60"/>
      <c r="W57" s="59"/>
      <c r="X57" s="5"/>
      <c r="Y57" s="5"/>
      <c r="Z57" s="5"/>
      <c r="AA57" s="93"/>
      <c r="AB57" s="50"/>
      <c r="AC57" s="51"/>
      <c r="AD57" s="11"/>
      <c r="AE57" s="55" t="s">
        <v>81</v>
      </c>
      <c r="AH57" s="56"/>
      <c r="AI57" s="56"/>
      <c r="AJ57" s="132"/>
      <c r="AK57" s="60"/>
      <c r="AL57" s="59"/>
      <c r="AM57" s="5"/>
      <c r="AN57" s="5"/>
      <c r="AO57" s="5"/>
      <c r="AP57" s="93"/>
      <c r="AQ57" s="50"/>
      <c r="AR57" s="51"/>
      <c r="AS57" s="11"/>
      <c r="AT57" s="55" t="s">
        <v>81</v>
      </c>
      <c r="AW57" s="56"/>
      <c r="AX57" s="56"/>
      <c r="AY57" s="132"/>
      <c r="AZ57" s="60"/>
      <c r="BA57" s="59"/>
      <c r="BB57" s="5"/>
      <c r="BC57" s="5"/>
      <c r="BD57" s="5"/>
      <c r="BE57" s="93"/>
      <c r="BF57" s="50"/>
      <c r="BG57" s="51"/>
      <c r="BH57" s="11"/>
      <c r="BI57" s="55" t="s">
        <v>81</v>
      </c>
      <c r="BL57" s="56"/>
      <c r="BM57" s="56"/>
      <c r="BN57" s="132"/>
      <c r="BO57" s="60"/>
      <c r="BP57" s="59"/>
      <c r="BQ57" s="5"/>
      <c r="BR57" s="5"/>
      <c r="BS57" s="5"/>
      <c r="BT57" s="93"/>
      <c r="BU57" s="50"/>
      <c r="BV57" s="51"/>
      <c r="BW57" s="11"/>
      <c r="BX57" s="55" t="s">
        <v>81</v>
      </c>
      <c r="CA57" s="56"/>
      <c r="CB57" s="56"/>
      <c r="CC57" s="57">
        <f>SUM(AJ57,U57,F57,AY57,BN57)</f>
        <v>0</v>
      </c>
      <c r="CD57" s="58"/>
      <c r="CE57" s="59"/>
      <c r="CF57" s="5"/>
      <c r="CG57" s="5"/>
      <c r="CH57" s="5"/>
      <c r="CI57" s="93"/>
      <c r="CJ57" s="50"/>
      <c r="CK57" s="51"/>
      <c r="CL57" s="11"/>
    </row>
    <row r="58" spans="1:90" ht="12" customHeight="1" x14ac:dyDescent="0.2">
      <c r="A58" s="55" t="s">
        <v>82</v>
      </c>
      <c r="B58" s="56"/>
      <c r="F58" s="132"/>
      <c r="G58" s="58"/>
      <c r="H58" s="59"/>
      <c r="I58" s="5"/>
      <c r="J58" s="5"/>
      <c r="K58" s="5"/>
      <c r="L58" s="93"/>
      <c r="M58" s="50"/>
      <c r="N58" s="51"/>
      <c r="O58" s="11"/>
      <c r="P58" s="55" t="s">
        <v>82</v>
      </c>
      <c r="S58" s="56"/>
      <c r="T58" s="56"/>
      <c r="U58" s="132"/>
      <c r="V58" s="60"/>
      <c r="W58" s="59"/>
      <c r="X58" s="5"/>
      <c r="Y58" s="5"/>
      <c r="Z58" s="5"/>
      <c r="AA58" s="93"/>
      <c r="AB58" s="50"/>
      <c r="AC58" s="51"/>
      <c r="AD58" s="11"/>
      <c r="AE58" s="55" t="s">
        <v>82</v>
      </c>
      <c r="AH58" s="56"/>
      <c r="AI58" s="56"/>
      <c r="AJ58" s="132"/>
      <c r="AK58" s="60"/>
      <c r="AL58" s="59"/>
      <c r="AM58" s="5"/>
      <c r="AN58" s="5"/>
      <c r="AO58" s="5"/>
      <c r="AP58" s="93"/>
      <c r="AQ58" s="50"/>
      <c r="AR58" s="51"/>
      <c r="AS58" s="11"/>
      <c r="AT58" s="55" t="s">
        <v>82</v>
      </c>
      <c r="AW58" s="56"/>
      <c r="AX58" s="56"/>
      <c r="AY58" s="132"/>
      <c r="AZ58" s="60"/>
      <c r="BA58" s="59"/>
      <c r="BB58" s="5"/>
      <c r="BC58" s="5"/>
      <c r="BD58" s="5"/>
      <c r="BE58" s="93"/>
      <c r="BF58" s="50"/>
      <c r="BG58" s="51"/>
      <c r="BH58" s="11"/>
      <c r="BI58" s="55" t="s">
        <v>82</v>
      </c>
      <c r="BL58" s="56"/>
      <c r="BM58" s="56"/>
      <c r="BN58" s="132"/>
      <c r="BO58" s="60"/>
      <c r="BP58" s="59"/>
      <c r="BQ58" s="5"/>
      <c r="BR58" s="5"/>
      <c r="BS58" s="5"/>
      <c r="BT58" s="93"/>
      <c r="BU58" s="50"/>
      <c r="BV58" s="51"/>
      <c r="BW58" s="11"/>
      <c r="BX58" s="55" t="s">
        <v>82</v>
      </c>
      <c r="CA58" s="56"/>
      <c r="CB58" s="56"/>
      <c r="CC58" s="57">
        <f>SUM(AJ58,U58,F58,AY58,BN58)</f>
        <v>0</v>
      </c>
      <c r="CD58" s="58"/>
      <c r="CE58" s="59"/>
      <c r="CF58" s="5"/>
      <c r="CG58" s="5"/>
      <c r="CH58" s="5"/>
      <c r="CI58" s="93"/>
      <c r="CJ58" s="50"/>
      <c r="CK58" s="51"/>
      <c r="CL58" s="11"/>
    </row>
    <row r="59" spans="1:90" ht="12" customHeight="1" x14ac:dyDescent="0.2">
      <c r="A59" s="55" t="s">
        <v>83</v>
      </c>
      <c r="B59" s="56"/>
      <c r="F59" s="132"/>
      <c r="G59" s="58"/>
      <c r="H59" s="59"/>
      <c r="I59" s="5"/>
      <c r="J59" s="5"/>
      <c r="K59" s="5"/>
      <c r="L59" s="93"/>
      <c r="M59" s="50"/>
      <c r="N59" s="51"/>
      <c r="O59" s="11"/>
      <c r="P59" s="55" t="s">
        <v>83</v>
      </c>
      <c r="S59" s="56"/>
      <c r="T59" s="56"/>
      <c r="U59" s="132"/>
      <c r="V59" s="60"/>
      <c r="W59" s="59"/>
      <c r="X59" s="5"/>
      <c r="Y59" s="5"/>
      <c r="Z59" s="5"/>
      <c r="AA59" s="93"/>
      <c r="AB59" s="50"/>
      <c r="AC59" s="51"/>
      <c r="AD59" s="11"/>
      <c r="AE59" s="55" t="s">
        <v>83</v>
      </c>
      <c r="AH59" s="56"/>
      <c r="AI59" s="56"/>
      <c r="AJ59" s="132"/>
      <c r="AK59" s="60"/>
      <c r="AL59" s="59"/>
      <c r="AM59" s="5"/>
      <c r="AN59" s="5"/>
      <c r="AO59" s="5"/>
      <c r="AP59" s="93"/>
      <c r="AQ59" s="50"/>
      <c r="AR59" s="51"/>
      <c r="AS59" s="11"/>
      <c r="AT59" s="55" t="s">
        <v>83</v>
      </c>
      <c r="AW59" s="56"/>
      <c r="AX59" s="56"/>
      <c r="AY59" s="132"/>
      <c r="AZ59" s="60"/>
      <c r="BA59" s="59"/>
      <c r="BB59" s="5"/>
      <c r="BC59" s="5"/>
      <c r="BD59" s="5"/>
      <c r="BE59" s="93"/>
      <c r="BF59" s="50"/>
      <c r="BG59" s="51"/>
      <c r="BH59" s="11"/>
      <c r="BI59" s="55" t="s">
        <v>83</v>
      </c>
      <c r="BL59" s="56"/>
      <c r="BM59" s="56"/>
      <c r="BN59" s="132"/>
      <c r="BO59" s="60"/>
      <c r="BP59" s="59"/>
      <c r="BQ59" s="5"/>
      <c r="BR59" s="5"/>
      <c r="BS59" s="5"/>
      <c r="BT59" s="93"/>
      <c r="BU59" s="50"/>
      <c r="BV59" s="51"/>
      <c r="BW59" s="11"/>
      <c r="BX59" s="55" t="s">
        <v>83</v>
      </c>
      <c r="CA59" s="56"/>
      <c r="CB59" s="56"/>
      <c r="CC59" s="57">
        <f>SUM(AJ59,U59,F59,AY59,BN59)</f>
        <v>0</v>
      </c>
      <c r="CD59" s="58"/>
      <c r="CE59" s="59"/>
      <c r="CF59" s="5"/>
      <c r="CG59" s="5"/>
      <c r="CH59" s="5"/>
      <c r="CI59" s="93"/>
      <c r="CJ59" s="50"/>
      <c r="CK59" s="51"/>
      <c r="CL59" s="11"/>
    </row>
    <row r="60" spans="1:90" ht="12" customHeight="1" x14ac:dyDescent="0.2">
      <c r="A60" s="16"/>
      <c r="I60" s="5"/>
      <c r="J60" s="5"/>
      <c r="K60" s="5"/>
      <c r="L60" s="94"/>
      <c r="M60" s="52"/>
      <c r="N60" s="53"/>
      <c r="O60" s="11"/>
      <c r="P60" s="16"/>
      <c r="X60" s="5"/>
      <c r="Y60" s="5"/>
      <c r="Z60" s="108"/>
      <c r="AA60" s="110"/>
      <c r="AB60" s="52"/>
      <c r="AC60" s="53"/>
      <c r="AD60" s="11"/>
      <c r="AE60" s="16"/>
      <c r="AM60" s="5"/>
      <c r="AN60" s="5"/>
      <c r="AO60" s="108"/>
      <c r="AP60" s="110"/>
      <c r="AQ60" s="52"/>
      <c r="AR60" s="53"/>
      <c r="AS60" s="11"/>
      <c r="AT60" s="16"/>
      <c r="BB60" s="5"/>
      <c r="BC60" s="5"/>
      <c r="BD60" s="108"/>
      <c r="BE60" s="110"/>
      <c r="BF60" s="52"/>
      <c r="BG60" s="53"/>
      <c r="BH60" s="11"/>
      <c r="BI60" s="16"/>
      <c r="BQ60" s="5"/>
      <c r="BR60" s="5"/>
      <c r="BS60" s="108"/>
      <c r="BT60" s="110"/>
      <c r="BU60" s="52"/>
      <c r="BV60" s="53"/>
      <c r="BW60" s="11"/>
      <c r="BX60" s="16"/>
      <c r="CF60" s="5"/>
      <c r="CG60" s="5"/>
      <c r="CH60" s="108"/>
      <c r="CI60" s="110"/>
      <c r="CJ60" s="52"/>
      <c r="CK60" s="53"/>
      <c r="CL60" s="11"/>
    </row>
    <row r="61" spans="1:90" ht="12" customHeight="1" x14ac:dyDescent="0.2">
      <c r="A61" s="20" t="s">
        <v>84</v>
      </c>
      <c r="B61" s="133"/>
      <c r="C61" s="21" t="s">
        <v>85</v>
      </c>
      <c r="D61" s="21"/>
      <c r="E61" s="21"/>
      <c r="F61" s="21"/>
      <c r="G61" s="21"/>
      <c r="H61" s="21"/>
      <c r="I61" s="24"/>
      <c r="J61" s="24"/>
      <c r="K61" s="24"/>
      <c r="L61" s="92"/>
      <c r="M61" s="40">
        <f>SUM(F56:F59)</f>
        <v>0</v>
      </c>
      <c r="N61" s="43"/>
      <c r="O61" s="11"/>
      <c r="P61" s="20" t="s">
        <v>84</v>
      </c>
      <c r="Q61" s="133"/>
      <c r="R61" s="21" t="s">
        <v>85</v>
      </c>
      <c r="S61" s="21"/>
      <c r="T61" s="21"/>
      <c r="U61" s="21"/>
      <c r="V61" s="21"/>
      <c r="W61" s="21"/>
      <c r="X61" s="24"/>
      <c r="Y61" s="24"/>
      <c r="Z61" s="107"/>
      <c r="AA61" s="106"/>
      <c r="AB61" s="40">
        <f>SUM(U56:U59)</f>
        <v>0</v>
      </c>
      <c r="AC61" s="43"/>
      <c r="AD61" s="11"/>
      <c r="AE61" s="20" t="s">
        <v>84</v>
      </c>
      <c r="AF61" s="133"/>
      <c r="AG61" s="21" t="s">
        <v>85</v>
      </c>
      <c r="AH61" s="21"/>
      <c r="AI61" s="21"/>
      <c r="AJ61" s="21"/>
      <c r="AK61" s="21"/>
      <c r="AL61" s="21"/>
      <c r="AM61" s="24"/>
      <c r="AN61" s="24"/>
      <c r="AO61" s="107"/>
      <c r="AP61" s="106"/>
      <c r="AQ61" s="40">
        <f>SUM(AJ56:AJ59)</f>
        <v>0</v>
      </c>
      <c r="AR61" s="43"/>
      <c r="AS61" s="11"/>
      <c r="AT61" s="20" t="s">
        <v>84</v>
      </c>
      <c r="AU61" s="133"/>
      <c r="AV61" s="21" t="s">
        <v>85</v>
      </c>
      <c r="AW61" s="21"/>
      <c r="AX61" s="21"/>
      <c r="AY61" s="21"/>
      <c r="AZ61" s="21"/>
      <c r="BA61" s="21"/>
      <c r="BB61" s="24"/>
      <c r="BC61" s="24"/>
      <c r="BD61" s="107"/>
      <c r="BE61" s="106"/>
      <c r="BF61" s="40">
        <f>SUM(AY56:AY59)</f>
        <v>0</v>
      </c>
      <c r="BG61" s="43"/>
      <c r="BH61" s="11"/>
      <c r="BI61" s="20" t="s">
        <v>84</v>
      </c>
      <c r="BJ61" s="133"/>
      <c r="BK61" s="21" t="s">
        <v>85</v>
      </c>
      <c r="BL61" s="21"/>
      <c r="BM61" s="21"/>
      <c r="BN61" s="21"/>
      <c r="BO61" s="21"/>
      <c r="BP61" s="21"/>
      <c r="BQ61" s="24"/>
      <c r="BR61" s="24"/>
      <c r="BS61" s="107"/>
      <c r="BT61" s="106"/>
      <c r="BU61" s="40">
        <f>SUM(BN56:BN59)</f>
        <v>0</v>
      </c>
      <c r="BV61" s="43"/>
      <c r="BW61" s="11"/>
      <c r="BX61" s="20" t="s">
        <v>84</v>
      </c>
      <c r="BY61" s="21"/>
      <c r="BZ61" s="21" t="s">
        <v>85</v>
      </c>
      <c r="CA61" s="21"/>
      <c r="CB61" s="21"/>
      <c r="CC61" s="21"/>
      <c r="CD61" s="21"/>
      <c r="CE61" s="21"/>
      <c r="CF61" s="24"/>
      <c r="CG61" s="24"/>
      <c r="CH61" s="107"/>
      <c r="CI61" s="106"/>
      <c r="CJ61" s="40">
        <f>AQ61+AB61+M61+BF61+BU61</f>
        <v>0</v>
      </c>
      <c r="CK61" s="43"/>
      <c r="CL61" s="11"/>
    </row>
    <row r="62" spans="1:90" ht="12" customHeight="1" x14ac:dyDescent="0.2">
      <c r="A62" s="20" t="s">
        <v>86</v>
      </c>
      <c r="B62" s="21"/>
      <c r="C62" s="21"/>
      <c r="D62" s="21"/>
      <c r="E62" s="21"/>
      <c r="F62" s="21"/>
      <c r="G62" s="21"/>
      <c r="H62" s="21"/>
      <c r="I62" s="24"/>
      <c r="J62" s="24"/>
      <c r="K62" s="24"/>
      <c r="L62" s="92"/>
      <c r="M62" s="46"/>
      <c r="N62" s="47"/>
      <c r="O62" s="11"/>
      <c r="P62" s="20" t="s">
        <v>86</v>
      </c>
      <c r="Q62" s="21"/>
      <c r="R62" s="21"/>
      <c r="S62" s="21"/>
      <c r="T62" s="21"/>
      <c r="U62" s="21"/>
      <c r="V62" s="21"/>
      <c r="W62" s="21"/>
      <c r="X62" s="24"/>
      <c r="Y62" s="24"/>
      <c r="Z62" s="107"/>
      <c r="AA62" s="106"/>
      <c r="AB62" s="46"/>
      <c r="AC62" s="47"/>
      <c r="AD62" s="11"/>
      <c r="AE62" s="20" t="s">
        <v>86</v>
      </c>
      <c r="AF62" s="21"/>
      <c r="AG62" s="21"/>
      <c r="AH62" s="21"/>
      <c r="AI62" s="21"/>
      <c r="AJ62" s="21"/>
      <c r="AK62" s="21"/>
      <c r="AL62" s="21"/>
      <c r="AM62" s="24"/>
      <c r="AN62" s="24"/>
      <c r="AO62" s="107"/>
      <c r="AP62" s="106"/>
      <c r="AQ62" s="46"/>
      <c r="AR62" s="47"/>
      <c r="AS62" s="11"/>
      <c r="AT62" s="20" t="s">
        <v>86</v>
      </c>
      <c r="AU62" s="21"/>
      <c r="AV62" s="21"/>
      <c r="AW62" s="21"/>
      <c r="AX62" s="21"/>
      <c r="AY62" s="21"/>
      <c r="AZ62" s="21"/>
      <c r="BA62" s="21"/>
      <c r="BB62" s="24"/>
      <c r="BC62" s="24"/>
      <c r="BD62" s="107"/>
      <c r="BE62" s="106"/>
      <c r="BF62" s="46"/>
      <c r="BG62" s="47"/>
      <c r="BH62" s="11"/>
      <c r="BI62" s="20" t="s">
        <v>86</v>
      </c>
      <c r="BJ62" s="21"/>
      <c r="BK62" s="21"/>
      <c r="BL62" s="21"/>
      <c r="BM62" s="21"/>
      <c r="BN62" s="21"/>
      <c r="BO62" s="21"/>
      <c r="BP62" s="21"/>
      <c r="BQ62" s="24"/>
      <c r="BR62" s="24"/>
      <c r="BS62" s="107"/>
      <c r="BT62" s="106"/>
      <c r="BU62" s="46"/>
      <c r="BV62" s="47"/>
      <c r="BW62" s="11"/>
      <c r="BX62" s="20" t="s">
        <v>86</v>
      </c>
      <c r="BY62" s="21"/>
      <c r="BZ62" s="21"/>
      <c r="CA62" s="21"/>
      <c r="CB62" s="21"/>
      <c r="CC62" s="21"/>
      <c r="CD62" s="21"/>
      <c r="CE62" s="21"/>
      <c r="CF62" s="24"/>
      <c r="CG62" s="24"/>
      <c r="CH62" s="107"/>
      <c r="CI62" s="106"/>
      <c r="CJ62" s="46"/>
      <c r="CK62" s="47"/>
      <c r="CL62" s="11"/>
    </row>
    <row r="63" spans="1:90" ht="12" customHeight="1" x14ac:dyDescent="0.2">
      <c r="A63" s="28" t="s">
        <v>87</v>
      </c>
      <c r="B63" s="21"/>
      <c r="C63" s="21"/>
      <c r="D63" s="21"/>
      <c r="E63" s="21"/>
      <c r="F63" s="21"/>
      <c r="G63" s="21"/>
      <c r="H63" s="21"/>
      <c r="I63" s="24"/>
      <c r="J63" s="24"/>
      <c r="K63" s="24"/>
      <c r="L63" s="92"/>
      <c r="M63" s="122"/>
      <c r="N63" s="43"/>
      <c r="O63" s="11"/>
      <c r="P63" s="28" t="s">
        <v>87</v>
      </c>
      <c r="Q63" s="21"/>
      <c r="R63" s="21"/>
      <c r="S63" s="21"/>
      <c r="T63" s="21"/>
      <c r="U63" s="21"/>
      <c r="V63" s="21"/>
      <c r="W63" s="21"/>
      <c r="X63" s="24"/>
      <c r="Y63" s="24"/>
      <c r="Z63" s="107"/>
      <c r="AA63" s="106"/>
      <c r="AB63" s="122"/>
      <c r="AC63" s="43"/>
      <c r="AD63" s="11"/>
      <c r="AE63" s="28" t="s">
        <v>87</v>
      </c>
      <c r="AF63" s="21"/>
      <c r="AG63" s="21"/>
      <c r="AH63" s="21"/>
      <c r="AI63" s="21"/>
      <c r="AJ63" s="21"/>
      <c r="AK63" s="21"/>
      <c r="AL63" s="21"/>
      <c r="AM63" s="24"/>
      <c r="AN63" s="24"/>
      <c r="AO63" s="107"/>
      <c r="AP63" s="106"/>
      <c r="AQ63" s="122"/>
      <c r="AR63" s="43"/>
      <c r="AS63" s="11"/>
      <c r="AT63" s="28" t="s">
        <v>87</v>
      </c>
      <c r="AU63" s="21"/>
      <c r="AV63" s="21"/>
      <c r="AW63" s="21"/>
      <c r="AX63" s="21"/>
      <c r="AY63" s="21"/>
      <c r="AZ63" s="21"/>
      <c r="BA63" s="21"/>
      <c r="BB63" s="24"/>
      <c r="BC63" s="24"/>
      <c r="BD63" s="107"/>
      <c r="BE63" s="106"/>
      <c r="BF63" s="122"/>
      <c r="BG63" s="43"/>
      <c r="BH63" s="11"/>
      <c r="BI63" s="28" t="s">
        <v>87</v>
      </c>
      <c r="BJ63" s="21"/>
      <c r="BK63" s="21"/>
      <c r="BL63" s="21"/>
      <c r="BM63" s="21"/>
      <c r="BN63" s="21"/>
      <c r="BO63" s="21"/>
      <c r="BP63" s="21"/>
      <c r="BQ63" s="24"/>
      <c r="BR63" s="24"/>
      <c r="BS63" s="107"/>
      <c r="BT63" s="106"/>
      <c r="BU63" s="122"/>
      <c r="BV63" s="43"/>
      <c r="BW63" s="11"/>
      <c r="BX63" s="28" t="s">
        <v>87</v>
      </c>
      <c r="BY63" s="21"/>
      <c r="BZ63" s="21"/>
      <c r="CA63" s="21"/>
      <c r="CB63" s="21"/>
      <c r="CC63" s="21"/>
      <c r="CD63" s="21"/>
      <c r="CE63" s="21"/>
      <c r="CF63" s="24"/>
      <c r="CG63" s="24"/>
      <c r="CH63" s="107"/>
      <c r="CI63" s="106"/>
      <c r="CJ63" s="40">
        <f t="shared" ref="CJ63:CJ70" si="16">AQ63+AB63+M63+BF63+BU63</f>
        <v>0</v>
      </c>
      <c r="CK63" s="43"/>
      <c r="CL63" s="11"/>
    </row>
    <row r="64" spans="1:90" ht="12" customHeight="1" x14ac:dyDescent="0.2">
      <c r="A64" s="28" t="s">
        <v>88</v>
      </c>
      <c r="B64" s="21"/>
      <c r="C64" s="21"/>
      <c r="D64" s="21"/>
      <c r="E64" s="21"/>
      <c r="F64" s="21"/>
      <c r="G64" s="21"/>
      <c r="H64" s="21"/>
      <c r="I64" s="24"/>
      <c r="J64" s="24"/>
      <c r="K64" s="24"/>
      <c r="L64" s="92"/>
      <c r="M64" s="122"/>
      <c r="N64" s="43"/>
      <c r="O64" s="11"/>
      <c r="P64" s="28" t="s">
        <v>88</v>
      </c>
      <c r="Q64" s="21"/>
      <c r="R64" s="21"/>
      <c r="S64" s="21"/>
      <c r="T64" s="21"/>
      <c r="U64" s="21"/>
      <c r="V64" s="21"/>
      <c r="W64" s="21"/>
      <c r="X64" s="24"/>
      <c r="Y64" s="24"/>
      <c r="Z64" s="107"/>
      <c r="AA64" s="106"/>
      <c r="AB64" s="122"/>
      <c r="AC64" s="43"/>
      <c r="AD64" s="11"/>
      <c r="AE64" s="28" t="s">
        <v>88</v>
      </c>
      <c r="AF64" s="21"/>
      <c r="AG64" s="21"/>
      <c r="AH64" s="21"/>
      <c r="AI64" s="21"/>
      <c r="AJ64" s="21"/>
      <c r="AK64" s="21"/>
      <c r="AL64" s="21"/>
      <c r="AM64" s="24"/>
      <c r="AN64" s="24"/>
      <c r="AO64" s="107"/>
      <c r="AP64" s="106"/>
      <c r="AQ64" s="122"/>
      <c r="AR64" s="43"/>
      <c r="AS64" s="11"/>
      <c r="AT64" s="28" t="s">
        <v>88</v>
      </c>
      <c r="AU64" s="21"/>
      <c r="AV64" s="21"/>
      <c r="AW64" s="21"/>
      <c r="AX64" s="21"/>
      <c r="AY64" s="21"/>
      <c r="AZ64" s="21"/>
      <c r="BA64" s="21"/>
      <c r="BB64" s="24"/>
      <c r="BC64" s="24"/>
      <c r="BD64" s="107"/>
      <c r="BE64" s="106"/>
      <c r="BF64" s="122"/>
      <c r="BG64" s="43"/>
      <c r="BH64" s="11"/>
      <c r="BI64" s="28" t="s">
        <v>88</v>
      </c>
      <c r="BJ64" s="21"/>
      <c r="BK64" s="21"/>
      <c r="BL64" s="21"/>
      <c r="BM64" s="21"/>
      <c r="BN64" s="21"/>
      <c r="BO64" s="21"/>
      <c r="BP64" s="21"/>
      <c r="BQ64" s="24"/>
      <c r="BR64" s="24"/>
      <c r="BS64" s="107"/>
      <c r="BT64" s="106"/>
      <c r="BU64" s="122"/>
      <c r="BV64" s="43"/>
      <c r="BW64" s="11"/>
      <c r="BX64" s="28" t="s">
        <v>88</v>
      </c>
      <c r="BY64" s="21"/>
      <c r="BZ64" s="21"/>
      <c r="CA64" s="21"/>
      <c r="CB64" s="21"/>
      <c r="CC64" s="21"/>
      <c r="CD64" s="21"/>
      <c r="CE64" s="21"/>
      <c r="CF64" s="24"/>
      <c r="CG64" s="24"/>
      <c r="CH64" s="107"/>
      <c r="CI64" s="106"/>
      <c r="CJ64" s="40">
        <f t="shared" si="16"/>
        <v>0</v>
      </c>
      <c r="CK64" s="43"/>
      <c r="CL64" s="11"/>
    </row>
    <row r="65" spans="1:90" ht="12" customHeight="1" x14ac:dyDescent="0.2">
      <c r="A65" s="28" t="s">
        <v>89</v>
      </c>
      <c r="B65" s="21"/>
      <c r="C65" s="21"/>
      <c r="D65" s="21"/>
      <c r="E65" s="21"/>
      <c r="F65" s="162" t="s">
        <v>119</v>
      </c>
      <c r="G65" s="162"/>
      <c r="H65" s="162"/>
      <c r="I65" s="162"/>
      <c r="J65" s="162"/>
      <c r="K65" s="24"/>
      <c r="L65" s="92"/>
      <c r="M65" s="122"/>
      <c r="N65" s="43"/>
      <c r="O65" s="11"/>
      <c r="P65" s="28" t="s">
        <v>89</v>
      </c>
      <c r="Q65" s="21"/>
      <c r="R65" s="21"/>
      <c r="S65" s="21"/>
      <c r="T65" s="21"/>
      <c r="U65" s="21"/>
      <c r="V65" s="21"/>
      <c r="W65" s="21"/>
      <c r="X65" s="24"/>
      <c r="Y65" s="24"/>
      <c r="Z65" s="107"/>
      <c r="AA65" s="106"/>
      <c r="AB65" s="122"/>
      <c r="AC65" s="43"/>
      <c r="AD65" s="11"/>
      <c r="AE65" s="28" t="s">
        <v>89</v>
      </c>
      <c r="AF65" s="21"/>
      <c r="AG65" s="21"/>
      <c r="AH65" s="21"/>
      <c r="AI65" s="21"/>
      <c r="AJ65" s="21"/>
      <c r="AK65" s="21"/>
      <c r="AL65" s="21"/>
      <c r="AM65" s="24"/>
      <c r="AN65" s="24"/>
      <c r="AO65" s="107"/>
      <c r="AP65" s="106"/>
      <c r="AQ65" s="122"/>
      <c r="AR65" s="43"/>
      <c r="AS65" s="11"/>
      <c r="AT65" s="28" t="s">
        <v>89</v>
      </c>
      <c r="AU65" s="21"/>
      <c r="AV65" s="21"/>
      <c r="AW65" s="21"/>
      <c r="AX65" s="21"/>
      <c r="AY65" s="21"/>
      <c r="AZ65" s="21"/>
      <c r="BA65" s="21"/>
      <c r="BB65" s="24"/>
      <c r="BC65" s="24"/>
      <c r="BD65" s="107"/>
      <c r="BE65" s="106"/>
      <c r="BF65" s="122"/>
      <c r="BG65" s="43"/>
      <c r="BH65" s="11"/>
      <c r="BI65" s="28" t="s">
        <v>89</v>
      </c>
      <c r="BJ65" s="21"/>
      <c r="BK65" s="21"/>
      <c r="BL65" s="21"/>
      <c r="BM65" s="21"/>
      <c r="BN65" s="21"/>
      <c r="BO65" s="21"/>
      <c r="BP65" s="21"/>
      <c r="BQ65" s="24"/>
      <c r="BR65" s="24"/>
      <c r="BS65" s="107"/>
      <c r="BT65" s="106"/>
      <c r="BU65" s="122"/>
      <c r="BV65" s="43"/>
      <c r="BW65" s="11"/>
      <c r="BX65" s="28" t="s">
        <v>89</v>
      </c>
      <c r="BY65" s="21"/>
      <c r="BZ65" s="21"/>
      <c r="CA65" s="21"/>
      <c r="CB65" s="21"/>
      <c r="CC65" s="21"/>
      <c r="CD65" s="21"/>
      <c r="CE65" s="21"/>
      <c r="CF65" s="24"/>
      <c r="CG65" s="24"/>
      <c r="CH65" s="107"/>
      <c r="CI65" s="106"/>
      <c r="CJ65" s="40">
        <f t="shared" si="16"/>
        <v>0</v>
      </c>
      <c r="CK65" s="43"/>
      <c r="CL65" s="11"/>
    </row>
    <row r="66" spans="1:90" ht="12" customHeight="1" x14ac:dyDescent="0.2">
      <c r="A66" s="49" t="s">
        <v>90</v>
      </c>
      <c r="B66" s="21"/>
      <c r="C66" s="21"/>
      <c r="D66" s="21"/>
      <c r="E66" s="21"/>
      <c r="F66" s="21"/>
      <c r="G66" s="21"/>
      <c r="H66" s="21"/>
      <c r="I66" s="24"/>
      <c r="J66" s="24"/>
      <c r="K66" s="24"/>
      <c r="L66" s="92"/>
      <c r="M66" s="122"/>
      <c r="N66" s="43"/>
      <c r="O66" s="11"/>
      <c r="P66" s="49" t="s">
        <v>90</v>
      </c>
      <c r="Q66" s="21"/>
      <c r="R66" s="21"/>
      <c r="S66" s="21"/>
      <c r="T66" s="21"/>
      <c r="U66" s="21"/>
      <c r="V66" s="21"/>
      <c r="W66" s="21"/>
      <c r="X66" s="24"/>
      <c r="Y66" s="24"/>
      <c r="Z66" s="107"/>
      <c r="AA66" s="106"/>
      <c r="AB66" s="122"/>
      <c r="AC66" s="43"/>
      <c r="AD66" s="11"/>
      <c r="AE66" s="49" t="s">
        <v>90</v>
      </c>
      <c r="AF66" s="21"/>
      <c r="AG66" s="21"/>
      <c r="AH66" s="21"/>
      <c r="AI66" s="21"/>
      <c r="AJ66" s="21"/>
      <c r="AK66" s="21"/>
      <c r="AL66" s="21"/>
      <c r="AM66" s="24"/>
      <c r="AN66" s="24"/>
      <c r="AO66" s="107"/>
      <c r="AP66" s="106"/>
      <c r="AQ66" s="122"/>
      <c r="AR66" s="43"/>
      <c r="AS66" s="11"/>
      <c r="AT66" s="49" t="s">
        <v>90</v>
      </c>
      <c r="AU66" s="21"/>
      <c r="AV66" s="21"/>
      <c r="AW66" s="21"/>
      <c r="AX66" s="21"/>
      <c r="AY66" s="21"/>
      <c r="AZ66" s="21"/>
      <c r="BA66" s="21"/>
      <c r="BB66" s="24"/>
      <c r="BC66" s="24"/>
      <c r="BD66" s="107"/>
      <c r="BE66" s="106"/>
      <c r="BF66" s="122"/>
      <c r="BG66" s="43"/>
      <c r="BH66" s="11"/>
      <c r="BI66" s="49" t="s">
        <v>90</v>
      </c>
      <c r="BJ66" s="21"/>
      <c r="BK66" s="21"/>
      <c r="BL66" s="21"/>
      <c r="BM66" s="21"/>
      <c r="BN66" s="21"/>
      <c r="BO66" s="21"/>
      <c r="BP66" s="21"/>
      <c r="BQ66" s="24"/>
      <c r="BR66" s="24"/>
      <c r="BS66" s="107"/>
      <c r="BT66" s="106"/>
      <c r="BU66" s="122"/>
      <c r="BV66" s="43"/>
      <c r="BW66" s="11"/>
      <c r="BX66" s="49" t="s">
        <v>90</v>
      </c>
      <c r="BY66" s="21"/>
      <c r="BZ66" s="21"/>
      <c r="CA66" s="21"/>
      <c r="CB66" s="21"/>
      <c r="CC66" s="21"/>
      <c r="CD66" s="21"/>
      <c r="CE66" s="21"/>
      <c r="CF66" s="24"/>
      <c r="CG66" s="24"/>
      <c r="CH66" s="107"/>
      <c r="CI66" s="106"/>
      <c r="CJ66" s="40">
        <f t="shared" si="16"/>
        <v>0</v>
      </c>
      <c r="CK66" s="43"/>
      <c r="CL66" s="11"/>
    </row>
    <row r="67" spans="1:90" ht="12" customHeight="1" x14ac:dyDescent="0.2">
      <c r="A67" s="49" t="s">
        <v>91</v>
      </c>
      <c r="B67" s="21"/>
      <c r="C67" s="21"/>
      <c r="D67" s="21"/>
      <c r="E67" s="21"/>
      <c r="F67" s="21"/>
      <c r="G67" s="21"/>
      <c r="H67" s="21"/>
      <c r="I67" s="24"/>
      <c r="J67" s="24"/>
      <c r="K67" s="113" t="s">
        <v>92</v>
      </c>
      <c r="L67" s="134">
        <v>0</v>
      </c>
      <c r="M67" s="122"/>
      <c r="N67" s="43"/>
      <c r="O67" s="11"/>
      <c r="P67" s="49" t="s">
        <v>91</v>
      </c>
      <c r="Q67" s="21"/>
      <c r="R67" s="21"/>
      <c r="S67" s="21"/>
      <c r="T67" s="21"/>
      <c r="U67" s="21"/>
      <c r="V67" s="21"/>
      <c r="W67" s="21"/>
      <c r="X67" s="24"/>
      <c r="Y67" s="24"/>
      <c r="Z67" s="113" t="s">
        <v>92</v>
      </c>
      <c r="AA67" s="134">
        <v>0</v>
      </c>
      <c r="AB67" s="122"/>
      <c r="AC67" s="43"/>
      <c r="AD67" s="11"/>
      <c r="AE67" s="49" t="s">
        <v>91</v>
      </c>
      <c r="AF67" s="21"/>
      <c r="AG67" s="21"/>
      <c r="AH67" s="21"/>
      <c r="AI67" s="21"/>
      <c r="AJ67" s="21"/>
      <c r="AK67" s="21"/>
      <c r="AL67" s="21"/>
      <c r="AM67" s="24"/>
      <c r="AN67" s="24"/>
      <c r="AO67" s="113" t="s">
        <v>92</v>
      </c>
      <c r="AP67" s="134">
        <v>0</v>
      </c>
      <c r="AQ67" s="122"/>
      <c r="AR67" s="43"/>
      <c r="AS67" s="11"/>
      <c r="AT67" s="49" t="s">
        <v>91</v>
      </c>
      <c r="AU67" s="21"/>
      <c r="AV67" s="21"/>
      <c r="AW67" s="21"/>
      <c r="AX67" s="21"/>
      <c r="AY67" s="21"/>
      <c r="AZ67" s="21"/>
      <c r="BA67" s="21"/>
      <c r="BB67" s="24"/>
      <c r="BC67" s="24"/>
      <c r="BD67" s="113" t="s">
        <v>92</v>
      </c>
      <c r="BE67" s="134">
        <v>0</v>
      </c>
      <c r="BF67" s="122"/>
      <c r="BG67" s="43"/>
      <c r="BH67" s="11"/>
      <c r="BI67" s="49" t="s">
        <v>91</v>
      </c>
      <c r="BJ67" s="21"/>
      <c r="BK67" s="21"/>
      <c r="BL67" s="21"/>
      <c r="BM67" s="21"/>
      <c r="BN67" s="21"/>
      <c r="BO67" s="21"/>
      <c r="BP67" s="21"/>
      <c r="BQ67" s="24"/>
      <c r="BR67" s="24"/>
      <c r="BS67" s="113" t="s">
        <v>92</v>
      </c>
      <c r="BT67" s="134">
        <v>0</v>
      </c>
      <c r="BU67" s="122"/>
      <c r="BV67" s="43"/>
      <c r="BW67" s="11"/>
      <c r="BX67" s="49" t="s">
        <v>91</v>
      </c>
      <c r="BY67" s="21"/>
      <c r="BZ67" s="21"/>
      <c r="CA67" s="21"/>
      <c r="CB67" s="21"/>
      <c r="CC67" s="21"/>
      <c r="CD67" s="21"/>
      <c r="CE67" s="21"/>
      <c r="CF67" s="24"/>
      <c r="CG67" s="24"/>
      <c r="CH67" s="113" t="s">
        <v>92</v>
      </c>
      <c r="CI67" s="112">
        <f>L67+AA67+AP67+BE67+BT67</f>
        <v>0</v>
      </c>
      <c r="CJ67" s="40">
        <f t="shared" si="16"/>
        <v>0</v>
      </c>
      <c r="CK67" s="43"/>
      <c r="CL67" s="11"/>
    </row>
    <row r="68" spans="1:90" ht="12" customHeight="1" x14ac:dyDescent="0.2">
      <c r="A68" s="28" t="s">
        <v>93</v>
      </c>
      <c r="B68" s="21"/>
      <c r="C68" s="21"/>
      <c r="D68" s="21"/>
      <c r="E68" s="182" t="s">
        <v>117</v>
      </c>
      <c r="F68" s="182"/>
      <c r="G68" s="182"/>
      <c r="H68" s="160"/>
      <c r="I68" s="24"/>
      <c r="J68" s="24"/>
      <c r="K68" s="116" t="s">
        <v>94</v>
      </c>
      <c r="L68" s="134">
        <v>0</v>
      </c>
      <c r="M68" s="122">
        <f>+L68+H68</f>
        <v>0</v>
      </c>
      <c r="N68" s="43"/>
      <c r="O68" s="11"/>
      <c r="P68" s="28" t="s">
        <v>93</v>
      </c>
      <c r="Q68" s="21"/>
      <c r="R68" s="21"/>
      <c r="S68" s="21"/>
      <c r="T68" s="182" t="s">
        <v>117</v>
      </c>
      <c r="U68" s="182"/>
      <c r="V68" s="182"/>
      <c r="W68" s="160"/>
      <c r="X68" s="24"/>
      <c r="Y68" s="24"/>
      <c r="Z68" s="116" t="s">
        <v>94</v>
      </c>
      <c r="AA68" s="161">
        <f>IF(years&gt;1,L68*1.042,0)</f>
        <v>0</v>
      </c>
      <c r="AB68" s="122">
        <f>+AA68+W68</f>
        <v>0</v>
      </c>
      <c r="AC68" s="43"/>
      <c r="AD68" s="11"/>
      <c r="AE68" s="28" t="s">
        <v>93</v>
      </c>
      <c r="AF68" s="21"/>
      <c r="AG68" s="21"/>
      <c r="AH68" s="21"/>
      <c r="AI68" s="182" t="s">
        <v>117</v>
      </c>
      <c r="AJ68" s="182"/>
      <c r="AK68" s="182"/>
      <c r="AL68" s="160"/>
      <c r="AM68" s="24"/>
      <c r="AN68" s="24"/>
      <c r="AO68" s="116" t="s">
        <v>94</v>
      </c>
      <c r="AP68" s="161">
        <f>IF(years&gt;2,AA68*1.042,0)</f>
        <v>0</v>
      </c>
      <c r="AQ68" s="122">
        <f>+AP68+AL68</f>
        <v>0</v>
      </c>
      <c r="AR68" s="43"/>
      <c r="AS68" s="11"/>
      <c r="AT68" s="28" t="s">
        <v>93</v>
      </c>
      <c r="AU68" s="21"/>
      <c r="AV68" s="21"/>
      <c r="AW68" s="21"/>
      <c r="AX68" s="182" t="s">
        <v>117</v>
      </c>
      <c r="AY68" s="182"/>
      <c r="AZ68" s="182"/>
      <c r="BA68" s="160"/>
      <c r="BB68" s="24"/>
      <c r="BC68" s="24"/>
      <c r="BD68" s="116" t="s">
        <v>94</v>
      </c>
      <c r="BE68" s="161">
        <f>IF(years&gt;3,AP68*1.042,0)</f>
        <v>0</v>
      </c>
      <c r="BF68" s="122">
        <f>+BE68+BA68</f>
        <v>0</v>
      </c>
      <c r="BG68" s="43"/>
      <c r="BH68" s="11"/>
      <c r="BI68" s="28" t="s">
        <v>93</v>
      </c>
      <c r="BJ68" s="21"/>
      <c r="BK68" s="21"/>
      <c r="BL68" s="21"/>
      <c r="BM68" s="182" t="s">
        <v>117</v>
      </c>
      <c r="BN68" s="182"/>
      <c r="BO68" s="182"/>
      <c r="BP68" s="160"/>
      <c r="BQ68" s="24"/>
      <c r="BR68" s="24"/>
      <c r="BS68" s="116" t="s">
        <v>94</v>
      </c>
      <c r="BT68" s="161">
        <f>IF(years&gt;4,BE68*1.042,0)</f>
        <v>0</v>
      </c>
      <c r="BU68" s="122">
        <f>+BT68+BP68</f>
        <v>0</v>
      </c>
      <c r="BV68" s="43"/>
      <c r="BW68" s="11"/>
      <c r="BX68" s="28" t="s">
        <v>93</v>
      </c>
      <c r="BY68" s="21"/>
      <c r="BZ68" s="21"/>
      <c r="CA68" s="21"/>
      <c r="CB68" s="21"/>
      <c r="CC68" s="21"/>
      <c r="CD68" s="21"/>
      <c r="CE68" s="21"/>
      <c r="CF68" s="24"/>
      <c r="CG68" s="24"/>
      <c r="CH68" s="116" t="s">
        <v>94</v>
      </c>
      <c r="CI68" s="117">
        <f>AP68+AA68+L68+BE68+BT68</f>
        <v>0</v>
      </c>
      <c r="CJ68" s="40">
        <f t="shared" si="16"/>
        <v>0</v>
      </c>
      <c r="CK68" s="43"/>
      <c r="CL68" s="11"/>
    </row>
    <row r="69" spans="1:90" ht="12" customHeight="1" x14ac:dyDescent="0.2">
      <c r="A69" s="20"/>
      <c r="B69" s="21"/>
      <c r="C69" s="21"/>
      <c r="D69" s="21"/>
      <c r="E69" s="21" t="s">
        <v>95</v>
      </c>
      <c r="F69" s="21"/>
      <c r="G69" s="21"/>
      <c r="H69" s="21"/>
      <c r="I69" s="24"/>
      <c r="J69" s="24"/>
      <c r="K69" s="24"/>
      <c r="L69" s="92"/>
      <c r="M69" s="40">
        <f>SUM(M63:M68)</f>
        <v>0</v>
      </c>
      <c r="N69" s="43"/>
      <c r="O69" s="11"/>
      <c r="P69" s="20"/>
      <c r="Q69" s="21"/>
      <c r="R69" s="21"/>
      <c r="S69" s="21"/>
      <c r="T69" s="21" t="s">
        <v>95</v>
      </c>
      <c r="U69" s="21"/>
      <c r="V69" s="21"/>
      <c r="W69" s="21"/>
      <c r="X69" s="24"/>
      <c r="Y69" s="24"/>
      <c r="Z69" s="107"/>
      <c r="AA69" s="106"/>
      <c r="AB69" s="40">
        <f>SUM(AB63:AB68)</f>
        <v>0</v>
      </c>
      <c r="AC69" s="43"/>
      <c r="AD69" s="11"/>
      <c r="AE69" s="20"/>
      <c r="AF69" s="21"/>
      <c r="AG69" s="21"/>
      <c r="AH69" s="21"/>
      <c r="AI69" s="21" t="s">
        <v>95</v>
      </c>
      <c r="AJ69" s="21"/>
      <c r="AK69" s="21"/>
      <c r="AL69" s="21"/>
      <c r="AM69" s="24"/>
      <c r="AN69" s="24"/>
      <c r="AO69" s="107"/>
      <c r="AP69" s="106"/>
      <c r="AQ69" s="40">
        <f>SUM(AQ63:AQ68)</f>
        <v>0</v>
      </c>
      <c r="AR69" s="43"/>
      <c r="AS69" s="11"/>
      <c r="AT69" s="20"/>
      <c r="AU69" s="21"/>
      <c r="AV69" s="21"/>
      <c r="AW69" s="21"/>
      <c r="AX69" s="21" t="s">
        <v>95</v>
      </c>
      <c r="AY69" s="21"/>
      <c r="AZ69" s="21"/>
      <c r="BA69" s="21"/>
      <c r="BB69" s="24"/>
      <c r="BC69" s="24"/>
      <c r="BD69" s="107"/>
      <c r="BE69" s="106"/>
      <c r="BF69" s="40">
        <f>SUM(BF63:BF68)</f>
        <v>0</v>
      </c>
      <c r="BG69" s="43"/>
      <c r="BH69" s="11"/>
      <c r="BI69" s="20"/>
      <c r="BJ69" s="21"/>
      <c r="BK69" s="21"/>
      <c r="BL69" s="21"/>
      <c r="BM69" s="21" t="s">
        <v>95</v>
      </c>
      <c r="BN69" s="21"/>
      <c r="BO69" s="21"/>
      <c r="BP69" s="21"/>
      <c r="BQ69" s="24"/>
      <c r="BR69" s="24"/>
      <c r="BS69" s="107"/>
      <c r="BT69" s="106"/>
      <c r="BU69" s="40">
        <f>SUM(BU63:BU68)</f>
        <v>0</v>
      </c>
      <c r="BV69" s="43"/>
      <c r="BW69" s="11"/>
      <c r="BX69" s="20"/>
      <c r="BY69" s="21"/>
      <c r="BZ69" s="21"/>
      <c r="CA69" s="21"/>
      <c r="CB69" s="21" t="s">
        <v>95</v>
      </c>
      <c r="CC69" s="21"/>
      <c r="CD69" s="21"/>
      <c r="CE69" s="21"/>
      <c r="CF69" s="24"/>
      <c r="CG69" s="24"/>
      <c r="CH69" s="107"/>
      <c r="CI69" s="106"/>
      <c r="CJ69" s="40">
        <f t="shared" si="16"/>
        <v>0</v>
      </c>
      <c r="CK69" s="43"/>
      <c r="CL69" s="11"/>
    </row>
    <row r="70" spans="1:90" ht="12" customHeight="1" x14ac:dyDescent="0.2">
      <c r="A70" s="20" t="s">
        <v>96</v>
      </c>
      <c r="B70" s="21"/>
      <c r="C70" s="21"/>
      <c r="D70" s="21"/>
      <c r="E70" s="21"/>
      <c r="F70" s="21"/>
      <c r="G70" s="21"/>
      <c r="H70" s="21"/>
      <c r="I70" s="24"/>
      <c r="J70" s="24"/>
      <c r="K70" s="24"/>
      <c r="L70" s="92"/>
      <c r="M70" s="40">
        <f>M69+M61+M52+M51+M50+M43</f>
        <v>0</v>
      </c>
      <c r="N70" s="43"/>
      <c r="O70" s="11"/>
      <c r="P70" s="20" t="s">
        <v>96</v>
      </c>
      <c r="Q70" s="21"/>
      <c r="R70" s="21"/>
      <c r="S70" s="21"/>
      <c r="T70" s="21"/>
      <c r="U70" s="21"/>
      <c r="V70" s="21"/>
      <c r="W70" s="21"/>
      <c r="X70" s="24"/>
      <c r="Y70" s="24"/>
      <c r="Z70" s="107"/>
      <c r="AA70" s="106"/>
      <c r="AB70" s="40">
        <f>AB69+AB61+AB52+AB51+AB50+AB43</f>
        <v>0</v>
      </c>
      <c r="AC70" s="43"/>
      <c r="AD70" s="11"/>
      <c r="AE70" s="20" t="s">
        <v>96</v>
      </c>
      <c r="AF70" s="21"/>
      <c r="AG70" s="21"/>
      <c r="AH70" s="21"/>
      <c r="AI70" s="21"/>
      <c r="AJ70" s="21"/>
      <c r="AK70" s="21"/>
      <c r="AL70" s="21"/>
      <c r="AM70" s="24"/>
      <c r="AN70" s="24"/>
      <c r="AO70" s="107"/>
      <c r="AP70" s="106"/>
      <c r="AQ70" s="40">
        <f>AQ69+AQ61+AQ52+AQ51+AQ50+AQ43</f>
        <v>0</v>
      </c>
      <c r="AR70" s="43"/>
      <c r="AS70" s="11"/>
      <c r="AT70" s="20" t="s">
        <v>96</v>
      </c>
      <c r="AU70" s="21"/>
      <c r="AV70" s="21"/>
      <c r="AW70" s="21"/>
      <c r="AX70" s="21"/>
      <c r="AY70" s="21"/>
      <c r="AZ70" s="21"/>
      <c r="BA70" s="21"/>
      <c r="BB70" s="24"/>
      <c r="BC70" s="24"/>
      <c r="BD70" s="107"/>
      <c r="BE70" s="106"/>
      <c r="BF70" s="40">
        <f>BF69+BF61+BF52+BF51+BF50+BF43</f>
        <v>0</v>
      </c>
      <c r="BG70" s="43"/>
      <c r="BH70" s="11"/>
      <c r="BI70" s="20" t="s">
        <v>96</v>
      </c>
      <c r="BJ70" s="21"/>
      <c r="BK70" s="21"/>
      <c r="BL70" s="21"/>
      <c r="BM70" s="21"/>
      <c r="BN70" s="21"/>
      <c r="BO70" s="21"/>
      <c r="BP70" s="21"/>
      <c r="BQ70" s="24"/>
      <c r="BR70" s="24"/>
      <c r="BS70" s="107"/>
      <c r="BT70" s="106"/>
      <c r="BU70" s="40">
        <f>BU69+BU61+BU52+BU51+BU50+BU43</f>
        <v>0</v>
      </c>
      <c r="BV70" s="43"/>
      <c r="BW70" s="11"/>
      <c r="BX70" s="20" t="s">
        <v>96</v>
      </c>
      <c r="BY70" s="21"/>
      <c r="BZ70" s="21"/>
      <c r="CA70" s="21"/>
      <c r="CB70" s="21"/>
      <c r="CC70" s="21"/>
      <c r="CD70" s="21"/>
      <c r="CE70" s="21"/>
      <c r="CF70" s="24"/>
      <c r="CG70" s="24"/>
      <c r="CH70" s="107"/>
      <c r="CI70" s="106"/>
      <c r="CJ70" s="40">
        <f t="shared" si="16"/>
        <v>0</v>
      </c>
      <c r="CK70" s="43"/>
      <c r="CL70" s="11"/>
    </row>
    <row r="71" spans="1:90" ht="12" customHeight="1" x14ac:dyDescent="0.2">
      <c r="A71" s="20" t="s">
        <v>97</v>
      </c>
      <c r="B71" s="21"/>
      <c r="C71" s="21"/>
      <c r="D71" s="21"/>
      <c r="E71" s="21"/>
      <c r="F71" s="21"/>
      <c r="G71" s="21"/>
      <c r="H71" s="21"/>
      <c r="I71" s="24"/>
      <c r="J71" s="24"/>
      <c r="K71" s="24"/>
      <c r="L71" s="92"/>
      <c r="M71" s="46"/>
      <c r="N71" s="47"/>
      <c r="O71" s="11"/>
      <c r="P71" s="20" t="s">
        <v>97</v>
      </c>
      <c r="Q71" s="21"/>
      <c r="R71" s="21"/>
      <c r="S71" s="21"/>
      <c r="T71" s="21"/>
      <c r="U71" s="21"/>
      <c r="V71" s="21"/>
      <c r="W71" s="21"/>
      <c r="X71" s="24"/>
      <c r="Y71" s="24"/>
      <c r="Z71" s="5"/>
      <c r="AA71" s="93"/>
      <c r="AB71" s="46"/>
      <c r="AC71" s="47"/>
      <c r="AD71" s="11"/>
      <c r="AE71" s="20" t="s">
        <v>97</v>
      </c>
      <c r="AF71" s="21"/>
      <c r="AG71" s="21"/>
      <c r="AH71" s="21"/>
      <c r="AI71" s="21"/>
      <c r="AJ71" s="21"/>
      <c r="AK71" s="21"/>
      <c r="AL71" s="21"/>
      <c r="AM71" s="24"/>
      <c r="AN71" s="24"/>
      <c r="AO71" s="5"/>
      <c r="AP71" s="93"/>
      <c r="AQ71" s="46"/>
      <c r="AR71" s="47"/>
      <c r="AS71" s="11"/>
      <c r="AT71" s="20" t="s">
        <v>97</v>
      </c>
      <c r="AU71" s="21"/>
      <c r="AV71" s="21"/>
      <c r="AW71" s="21"/>
      <c r="AX71" s="21"/>
      <c r="AY71" s="21"/>
      <c r="AZ71" s="21"/>
      <c r="BA71" s="21"/>
      <c r="BB71" s="24"/>
      <c r="BC71" s="24"/>
      <c r="BD71" s="5"/>
      <c r="BE71" s="93"/>
      <c r="BF71" s="46"/>
      <c r="BG71" s="47"/>
      <c r="BH71" s="11"/>
      <c r="BI71" s="20" t="s">
        <v>97</v>
      </c>
      <c r="BJ71" s="21"/>
      <c r="BK71" s="21"/>
      <c r="BL71" s="21"/>
      <c r="BM71" s="21"/>
      <c r="BN71" s="21"/>
      <c r="BO71" s="21"/>
      <c r="BP71" s="21"/>
      <c r="BQ71" s="24"/>
      <c r="BR71" s="24"/>
      <c r="BS71" s="5"/>
      <c r="BT71" s="93"/>
      <c r="BU71" s="46"/>
      <c r="BV71" s="47"/>
      <c r="BW71" s="11"/>
      <c r="BX71" s="20" t="s">
        <v>97</v>
      </c>
      <c r="BY71" s="21"/>
      <c r="BZ71" s="21"/>
      <c r="CA71" s="21"/>
      <c r="CB71" s="21"/>
      <c r="CC71" s="21"/>
      <c r="CD71" s="21"/>
      <c r="CE71" s="21"/>
      <c r="CF71" s="24"/>
      <c r="CG71" s="24"/>
      <c r="CH71" s="5"/>
      <c r="CI71" s="93"/>
      <c r="CJ71" s="46"/>
      <c r="CK71" s="47"/>
      <c r="CL71" s="11"/>
    </row>
    <row r="72" spans="1:90" ht="12" customHeight="1" x14ac:dyDescent="0.2">
      <c r="A72" s="16"/>
      <c r="E72" s="8"/>
      <c r="F72" s="8"/>
      <c r="G72" s="8"/>
      <c r="H72" s="8"/>
      <c r="I72" s="5"/>
      <c r="J72" s="5"/>
      <c r="K72" s="5"/>
      <c r="L72" s="94"/>
      <c r="M72" s="52"/>
      <c r="N72" s="53"/>
      <c r="O72" s="11"/>
      <c r="P72" s="16"/>
      <c r="T72" s="8"/>
      <c r="U72" s="8"/>
      <c r="V72" s="8"/>
      <c r="W72" s="8"/>
      <c r="X72" s="5"/>
      <c r="Y72" s="5"/>
      <c r="Z72" s="5"/>
      <c r="AA72" s="94"/>
      <c r="AB72" s="52"/>
      <c r="AC72" s="53"/>
      <c r="AD72" s="11"/>
      <c r="AE72" s="16"/>
      <c r="AM72" s="5"/>
      <c r="AN72" s="5"/>
      <c r="AO72" s="5"/>
      <c r="AP72" s="94"/>
      <c r="AQ72" s="52"/>
      <c r="AR72" s="53"/>
      <c r="AS72" s="11"/>
      <c r="AT72" s="16"/>
      <c r="BB72" s="5"/>
      <c r="BC72" s="5"/>
      <c r="BD72" s="5"/>
      <c r="BE72" s="94"/>
      <c r="BF72" s="52"/>
      <c r="BG72" s="53"/>
      <c r="BH72" s="11"/>
      <c r="BI72" s="16"/>
      <c r="BQ72" s="5"/>
      <c r="BR72" s="5"/>
      <c r="BS72" s="5"/>
      <c r="BT72" s="94"/>
      <c r="BU72" s="52"/>
      <c r="BV72" s="53"/>
      <c r="BW72" s="11"/>
      <c r="BX72" s="16"/>
      <c r="CF72" s="5"/>
      <c r="CG72" s="5"/>
      <c r="CH72" s="5"/>
      <c r="CI72" s="94"/>
      <c r="CJ72" s="52"/>
      <c r="CK72" s="53"/>
      <c r="CL72" s="11"/>
    </row>
    <row r="73" spans="1:90" ht="12" customHeight="1" x14ac:dyDescent="0.2">
      <c r="A73" s="16"/>
      <c r="E73" s="61"/>
      <c r="F73" s="91">
        <f>F3</f>
        <v>0.55500000000000005</v>
      </c>
      <c r="G73" s="56" t="s">
        <v>98</v>
      </c>
      <c r="I73" s="5"/>
      <c r="J73" s="5"/>
      <c r="K73" s="5"/>
      <c r="L73" s="93"/>
      <c r="M73" s="96"/>
      <c r="N73" s="51"/>
      <c r="O73" s="11"/>
      <c r="P73" s="16"/>
      <c r="T73" s="91">
        <f>F4</f>
        <v>0.55500000000000005</v>
      </c>
      <c r="U73" s="56" t="s">
        <v>98</v>
      </c>
      <c r="V73" s="56"/>
      <c r="X73" s="5"/>
      <c r="Y73" s="5"/>
      <c r="Z73" s="5"/>
      <c r="AA73" s="93"/>
      <c r="AB73" s="50"/>
      <c r="AC73" s="51"/>
      <c r="AD73" s="11"/>
      <c r="AE73" s="16"/>
      <c r="AI73" s="91">
        <f>F5</f>
        <v>0.55500000000000005</v>
      </c>
      <c r="AJ73" s="56" t="s">
        <v>98</v>
      </c>
      <c r="AK73" s="56"/>
      <c r="AM73" s="5"/>
      <c r="AN73" s="5"/>
      <c r="AO73" s="5"/>
      <c r="AP73" s="93"/>
      <c r="AQ73" s="50"/>
      <c r="AR73" s="51"/>
      <c r="AS73" s="11"/>
      <c r="AT73" s="16"/>
      <c r="AX73" s="91">
        <f>+_YR4</f>
        <v>0.55500000000000005</v>
      </c>
      <c r="AY73" s="56" t="s">
        <v>98</v>
      </c>
      <c r="AZ73" s="56"/>
      <c r="BB73" s="5"/>
      <c r="BC73" s="5"/>
      <c r="BD73" s="5"/>
      <c r="BE73" s="93"/>
      <c r="BF73" s="50"/>
      <c r="BG73" s="51"/>
      <c r="BH73" s="11"/>
      <c r="BI73" s="16"/>
      <c r="BM73" s="91">
        <f>_YR5</f>
        <v>0.55500000000000005</v>
      </c>
      <c r="BN73" s="56" t="s">
        <v>98</v>
      </c>
      <c r="BO73" s="56"/>
      <c r="BQ73" s="5"/>
      <c r="BR73" s="5"/>
      <c r="BS73" s="5"/>
      <c r="BT73" s="93"/>
      <c r="BU73" s="50"/>
      <c r="BV73" s="51"/>
      <c r="BW73" s="11"/>
      <c r="BX73" s="16"/>
      <c r="CB73" s="91">
        <f>+F73</f>
        <v>0.55500000000000005</v>
      </c>
      <c r="CC73" s="56" t="s">
        <v>98</v>
      </c>
      <c r="CD73" s="8"/>
      <c r="CF73" s="5"/>
      <c r="CG73" s="5"/>
      <c r="CH73" s="5"/>
      <c r="CI73" s="93"/>
      <c r="CJ73" s="50"/>
      <c r="CK73" s="51"/>
      <c r="CL73" s="11"/>
    </row>
    <row r="74" spans="1:90" ht="12" customHeight="1" x14ac:dyDescent="0.2">
      <c r="A74" s="16" t="s">
        <v>99</v>
      </c>
      <c r="I74" s="5"/>
      <c r="J74" s="5"/>
      <c r="K74" s="114" t="s">
        <v>100</v>
      </c>
      <c r="L74" s="115">
        <f>+M70-L68-M61-M50+L67-M67</f>
        <v>0</v>
      </c>
      <c r="M74" s="40">
        <f>+L74*F73</f>
        <v>0</v>
      </c>
      <c r="N74" s="43"/>
      <c r="O74" s="11"/>
      <c r="P74" s="16" t="s">
        <v>99</v>
      </c>
      <c r="X74" s="5"/>
      <c r="Y74" s="5"/>
      <c r="Z74" s="114" t="s">
        <v>100</v>
      </c>
      <c r="AA74" s="115">
        <f>+AB70-AA68-AB61-AB50+AA67-AB67</f>
        <v>0</v>
      </c>
      <c r="AB74" s="40">
        <f>+AA74*T73</f>
        <v>0</v>
      </c>
      <c r="AC74" s="43"/>
      <c r="AD74" s="11"/>
      <c r="AE74" s="16" t="s">
        <v>99</v>
      </c>
      <c r="AM74" s="5"/>
      <c r="AN74" s="5"/>
      <c r="AO74" s="114" t="s">
        <v>100</v>
      </c>
      <c r="AP74" s="115">
        <f>+AQ70-AP68-AQ61-AQ50+AP67-AQ67</f>
        <v>0</v>
      </c>
      <c r="AQ74" s="40">
        <f>+AP74*AI73</f>
        <v>0</v>
      </c>
      <c r="AR74" s="43"/>
      <c r="AS74" s="11"/>
      <c r="AT74" s="16" t="s">
        <v>99</v>
      </c>
      <c r="BB74" s="5"/>
      <c r="BC74" s="5"/>
      <c r="BD74" s="114" t="s">
        <v>100</v>
      </c>
      <c r="BE74" s="115">
        <f>+BF70-BE68-BF61-BF50+BE67-BF67</f>
        <v>0</v>
      </c>
      <c r="BF74" s="40">
        <f>+BE74*AX73</f>
        <v>0</v>
      </c>
      <c r="BG74" s="43"/>
      <c r="BH74" s="11"/>
      <c r="BI74" s="16" t="s">
        <v>99</v>
      </c>
      <c r="BQ74" s="5"/>
      <c r="BR74" s="5"/>
      <c r="BS74" s="114" t="s">
        <v>100</v>
      </c>
      <c r="BT74" s="115">
        <f>+BU70-BT68-BU61-BU50+BT67-BU67</f>
        <v>0</v>
      </c>
      <c r="BU74" s="40">
        <f>+BT74*BM73</f>
        <v>0</v>
      </c>
      <c r="BV74" s="43"/>
      <c r="BW74" s="11"/>
      <c r="BX74" s="16" t="s">
        <v>99</v>
      </c>
      <c r="CF74" s="5"/>
      <c r="CG74" s="5"/>
      <c r="CH74" s="108"/>
      <c r="CI74" s="109"/>
      <c r="CJ74" s="40">
        <f>AQ74+AB74+M74+BF74+BU74</f>
        <v>0</v>
      </c>
      <c r="CK74" s="43"/>
      <c r="CL74" s="11"/>
    </row>
    <row r="75" spans="1:90" ht="12" customHeight="1" x14ac:dyDescent="0.2">
      <c r="A75" s="20" t="s">
        <v>101</v>
      </c>
      <c r="B75" s="21"/>
      <c r="C75" s="21"/>
      <c r="D75" s="21"/>
      <c r="E75" s="21"/>
      <c r="F75" s="21"/>
      <c r="G75" s="21"/>
      <c r="H75" s="21"/>
      <c r="I75" s="24"/>
      <c r="J75" s="24"/>
      <c r="K75" s="24"/>
      <c r="L75" s="92"/>
      <c r="M75" s="40">
        <f>M74+M70</f>
        <v>0</v>
      </c>
      <c r="N75" s="43"/>
      <c r="O75" s="62"/>
      <c r="P75" s="20" t="s">
        <v>101</v>
      </c>
      <c r="Q75" s="21"/>
      <c r="R75" s="21"/>
      <c r="S75" s="21"/>
      <c r="T75" s="21"/>
      <c r="U75" s="21"/>
      <c r="V75" s="21"/>
      <c r="W75" s="21"/>
      <c r="X75" s="24"/>
      <c r="Y75" s="24"/>
      <c r="Z75" s="107"/>
      <c r="AA75" s="106"/>
      <c r="AB75" s="40">
        <f>AB74+AB70</f>
        <v>0</v>
      </c>
      <c r="AC75" s="43"/>
      <c r="AD75" s="62"/>
      <c r="AE75" s="20" t="s">
        <v>101</v>
      </c>
      <c r="AF75" s="21"/>
      <c r="AG75" s="21"/>
      <c r="AH75" s="21"/>
      <c r="AI75" s="21"/>
      <c r="AJ75" s="21"/>
      <c r="AK75" s="21"/>
      <c r="AL75" s="21"/>
      <c r="AM75" s="24"/>
      <c r="AN75" s="24"/>
      <c r="AO75" s="107"/>
      <c r="AP75" s="106"/>
      <c r="AQ75" s="40">
        <f>AQ74+AQ70</f>
        <v>0</v>
      </c>
      <c r="AR75" s="43"/>
      <c r="AS75" s="62"/>
      <c r="AT75" s="20" t="s">
        <v>101</v>
      </c>
      <c r="AU75" s="21"/>
      <c r="AV75" s="21"/>
      <c r="AW75" s="21"/>
      <c r="AX75" s="21"/>
      <c r="AY75" s="21"/>
      <c r="AZ75" s="21"/>
      <c r="BA75" s="21"/>
      <c r="BB75" s="24"/>
      <c r="BC75" s="24"/>
      <c r="BD75" s="107"/>
      <c r="BE75" s="106"/>
      <c r="BF75" s="40">
        <f>BF74+BF70</f>
        <v>0</v>
      </c>
      <c r="BG75" s="43"/>
      <c r="BH75" s="62"/>
      <c r="BI75" s="20" t="s">
        <v>101</v>
      </c>
      <c r="BJ75" s="21"/>
      <c r="BK75" s="21"/>
      <c r="BL75" s="21"/>
      <c r="BM75" s="21"/>
      <c r="BN75" s="21"/>
      <c r="BO75" s="21"/>
      <c r="BP75" s="21"/>
      <c r="BQ75" s="24"/>
      <c r="BR75" s="24"/>
      <c r="BS75" s="107"/>
      <c r="BT75" s="106"/>
      <c r="BU75" s="40">
        <f>BU74+BU70</f>
        <v>0</v>
      </c>
      <c r="BV75" s="43"/>
      <c r="BW75" s="62"/>
      <c r="BX75" s="20" t="s">
        <v>101</v>
      </c>
      <c r="BY75" s="21"/>
      <c r="BZ75" s="21"/>
      <c r="CA75" s="21"/>
      <c r="CB75" s="21"/>
      <c r="CC75" s="21"/>
      <c r="CD75" s="21"/>
      <c r="CE75" s="21"/>
      <c r="CF75" s="24"/>
      <c r="CG75" s="24"/>
      <c r="CH75" s="107"/>
      <c r="CI75" s="106"/>
      <c r="CJ75" s="40">
        <f>AQ75+AB75+M75+BF75+BU75</f>
        <v>0</v>
      </c>
      <c r="CK75" s="43"/>
      <c r="CL75" s="62"/>
    </row>
    <row r="76" spans="1:90" ht="12" customHeight="1" x14ac:dyDescent="0.2">
      <c r="A76" s="49" t="s">
        <v>102</v>
      </c>
      <c r="B76" s="21"/>
      <c r="C76" s="21"/>
      <c r="D76" s="21"/>
      <c r="E76" s="21"/>
      <c r="F76" s="21"/>
      <c r="G76" s="21"/>
      <c r="H76" s="21"/>
      <c r="I76" s="24"/>
      <c r="J76" s="24"/>
      <c r="K76" s="24"/>
      <c r="L76" s="92"/>
      <c r="M76" s="40"/>
      <c r="N76" s="43"/>
      <c r="O76" s="11"/>
      <c r="P76" s="49" t="s">
        <v>102</v>
      </c>
      <c r="Q76" s="21"/>
      <c r="R76" s="21"/>
      <c r="S76" s="21"/>
      <c r="T76" s="21"/>
      <c r="U76" s="21"/>
      <c r="V76" s="21"/>
      <c r="W76" s="21"/>
      <c r="X76" s="24"/>
      <c r="Y76" s="24"/>
      <c r="Z76" s="107"/>
      <c r="AA76" s="106"/>
      <c r="AB76" s="40"/>
      <c r="AC76" s="43"/>
      <c r="AD76" s="11"/>
      <c r="AE76" s="49" t="s">
        <v>102</v>
      </c>
      <c r="AF76" s="21"/>
      <c r="AG76" s="21"/>
      <c r="AH76" s="21"/>
      <c r="AI76" s="21"/>
      <c r="AJ76" s="21"/>
      <c r="AK76" s="21"/>
      <c r="AL76" s="21"/>
      <c r="AM76" s="24"/>
      <c r="AN76" s="24"/>
      <c r="AO76" s="107"/>
      <c r="AP76" s="106"/>
      <c r="AQ76" s="40"/>
      <c r="AR76" s="43"/>
      <c r="AS76" s="11"/>
      <c r="AT76" s="49" t="s">
        <v>102</v>
      </c>
      <c r="AU76" s="21"/>
      <c r="AV76" s="21"/>
      <c r="AW76" s="21"/>
      <c r="AX76" s="21"/>
      <c r="AY76" s="21"/>
      <c r="AZ76" s="21"/>
      <c r="BA76" s="21"/>
      <c r="BB76" s="24"/>
      <c r="BC76" s="24"/>
      <c r="BD76" s="107"/>
      <c r="BE76" s="106"/>
      <c r="BF76" s="40"/>
      <c r="BG76" s="43"/>
      <c r="BH76" s="11"/>
      <c r="BI76" s="49" t="s">
        <v>102</v>
      </c>
      <c r="BJ76" s="21"/>
      <c r="BK76" s="21"/>
      <c r="BL76" s="21"/>
      <c r="BM76" s="21"/>
      <c r="BN76" s="21"/>
      <c r="BO76" s="21"/>
      <c r="BP76" s="21"/>
      <c r="BQ76" s="24"/>
      <c r="BR76" s="24"/>
      <c r="BS76" s="107"/>
      <c r="BT76" s="106"/>
      <c r="BU76" s="40"/>
      <c r="BV76" s="43"/>
      <c r="BW76" s="11"/>
      <c r="BX76" s="49" t="s">
        <v>102</v>
      </c>
      <c r="BY76" s="21"/>
      <c r="BZ76" s="21"/>
      <c r="CA76" s="21"/>
      <c r="CB76" s="21"/>
      <c r="CC76" s="21"/>
      <c r="CD76" s="21"/>
      <c r="CE76" s="21"/>
      <c r="CF76" s="24"/>
      <c r="CG76" s="24"/>
      <c r="CH76" s="107"/>
      <c r="CI76" s="106"/>
      <c r="CJ76" s="40">
        <f>AQ76+AB76+M76+BF76+BU76</f>
        <v>0</v>
      </c>
      <c r="CK76" s="43"/>
      <c r="CL76" s="11"/>
    </row>
    <row r="77" spans="1:90" ht="12" customHeight="1" thickBot="1" x14ac:dyDescent="0.25">
      <c r="A77" s="20" t="s">
        <v>103</v>
      </c>
      <c r="B77" s="21"/>
      <c r="C77" s="21"/>
      <c r="D77" s="21"/>
      <c r="E77" s="21"/>
      <c r="F77" s="21"/>
      <c r="G77" s="21"/>
      <c r="H77" s="21"/>
      <c r="I77" s="24"/>
      <c r="J77" s="24"/>
      <c r="K77" s="24"/>
      <c r="L77" s="95"/>
      <c r="M77" s="63">
        <f>M75</f>
        <v>0</v>
      </c>
      <c r="N77" s="43"/>
      <c r="O77" s="11"/>
      <c r="P77" s="20" t="s">
        <v>103</v>
      </c>
      <c r="Q77" s="21"/>
      <c r="R77" s="21"/>
      <c r="S77" s="21"/>
      <c r="T77" s="21"/>
      <c r="U77" s="21"/>
      <c r="V77" s="21"/>
      <c r="W77" s="21"/>
      <c r="X77" s="24"/>
      <c r="Y77" s="24"/>
      <c r="Z77" s="111"/>
      <c r="AA77" s="95"/>
      <c r="AB77" s="63">
        <f>AB75</f>
        <v>0</v>
      </c>
      <c r="AC77" s="43"/>
      <c r="AD77" s="11"/>
      <c r="AE77" s="20" t="s">
        <v>103</v>
      </c>
      <c r="AF77" s="21"/>
      <c r="AG77" s="21"/>
      <c r="AH77" s="21"/>
      <c r="AI77" s="21"/>
      <c r="AJ77" s="21"/>
      <c r="AK77" s="21"/>
      <c r="AL77" s="21"/>
      <c r="AM77" s="24"/>
      <c r="AN77" s="24"/>
      <c r="AO77" s="111"/>
      <c r="AP77" s="95"/>
      <c r="AQ77" s="63">
        <f>AQ75</f>
        <v>0</v>
      </c>
      <c r="AR77" s="43"/>
      <c r="AS77" s="11"/>
      <c r="AT77" s="20" t="s">
        <v>103</v>
      </c>
      <c r="AU77" s="21"/>
      <c r="AV77" s="21"/>
      <c r="AW77" s="21"/>
      <c r="AX77" s="21"/>
      <c r="AY77" s="21"/>
      <c r="AZ77" s="21"/>
      <c r="BA77" s="21"/>
      <c r="BB77" s="24"/>
      <c r="BC77" s="24"/>
      <c r="BD77" s="111"/>
      <c r="BE77" s="95"/>
      <c r="BF77" s="63">
        <f>BF75</f>
        <v>0</v>
      </c>
      <c r="BG77" s="43"/>
      <c r="BH77" s="11"/>
      <c r="BI77" s="20" t="s">
        <v>103</v>
      </c>
      <c r="BJ77" s="21"/>
      <c r="BK77" s="21"/>
      <c r="BL77" s="21"/>
      <c r="BM77" s="21"/>
      <c r="BN77" s="21"/>
      <c r="BO77" s="21"/>
      <c r="BP77" s="21"/>
      <c r="BQ77" s="24"/>
      <c r="BR77" s="24"/>
      <c r="BS77" s="111"/>
      <c r="BT77" s="95"/>
      <c r="BU77" s="63">
        <f>BU75</f>
        <v>0</v>
      </c>
      <c r="BV77" s="43"/>
      <c r="BW77" s="11"/>
      <c r="BX77" s="20" t="s">
        <v>103</v>
      </c>
      <c r="BY77" s="21"/>
      <c r="BZ77" s="21"/>
      <c r="CA77" s="21"/>
      <c r="CB77" s="21"/>
      <c r="CC77" s="21"/>
      <c r="CD77" s="21"/>
      <c r="CE77" s="21"/>
      <c r="CF77" s="24"/>
      <c r="CG77" s="24"/>
      <c r="CH77" s="111"/>
      <c r="CI77" s="95"/>
      <c r="CJ77" s="40">
        <f>AQ77+AB77+M77+BF77+BU77</f>
        <v>0</v>
      </c>
      <c r="CK77" s="43"/>
      <c r="CL77" s="11"/>
    </row>
    <row r="78" spans="1:90" ht="12" customHeight="1" thickBot="1" x14ac:dyDescent="0.25">
      <c r="A78" s="12" t="s">
        <v>104</v>
      </c>
      <c r="B78" s="13"/>
      <c r="C78" s="13"/>
      <c r="D78" s="13"/>
      <c r="E78" s="13"/>
      <c r="F78" s="13"/>
      <c r="G78" s="135"/>
      <c r="H78" s="13"/>
      <c r="I78" s="14" t="s">
        <v>105</v>
      </c>
      <c r="J78" s="64"/>
      <c r="K78" s="64"/>
      <c r="L78" s="64"/>
      <c r="M78" s="64"/>
      <c r="N78" s="65"/>
      <c r="O78" s="11"/>
      <c r="P78" s="66" t="s">
        <v>104</v>
      </c>
      <c r="Q78" s="67"/>
      <c r="R78" s="67"/>
      <c r="S78" s="67"/>
      <c r="T78" s="67"/>
      <c r="U78" s="67"/>
      <c r="V78" s="136"/>
      <c r="W78" s="67"/>
      <c r="X78" s="68" t="s">
        <v>105</v>
      </c>
      <c r="Y78" s="69"/>
      <c r="Z78" s="103"/>
      <c r="AA78" s="104"/>
      <c r="AB78" s="69"/>
      <c r="AC78" s="71"/>
      <c r="AD78" s="11"/>
      <c r="AE78" s="66" t="s">
        <v>104</v>
      </c>
      <c r="AF78" s="67"/>
      <c r="AG78" s="67"/>
      <c r="AH78" s="67"/>
      <c r="AI78" s="67"/>
      <c r="AJ78" s="67"/>
      <c r="AK78" s="136"/>
      <c r="AL78" s="67"/>
      <c r="AM78" s="68" t="s">
        <v>105</v>
      </c>
      <c r="AN78" s="69"/>
      <c r="AO78" s="69"/>
      <c r="AP78" s="70"/>
      <c r="AQ78" s="69"/>
      <c r="AR78" s="71"/>
      <c r="AS78" s="11"/>
      <c r="AT78" s="66" t="s">
        <v>104</v>
      </c>
      <c r="AU78" s="67"/>
      <c r="AV78" s="67"/>
      <c r="AW78" s="67"/>
      <c r="AX78" s="67"/>
      <c r="AY78" s="67"/>
      <c r="AZ78" s="136"/>
      <c r="BA78" s="67"/>
      <c r="BB78" s="68" t="s">
        <v>105</v>
      </c>
      <c r="BC78" s="69"/>
      <c r="BD78" s="69"/>
      <c r="BE78" s="70"/>
      <c r="BF78" s="69"/>
      <c r="BG78" s="71"/>
      <c r="BH78" s="11"/>
      <c r="BI78" s="66" t="s">
        <v>104</v>
      </c>
      <c r="BJ78" s="67"/>
      <c r="BK78" s="67"/>
      <c r="BL78" s="67"/>
      <c r="BM78" s="67"/>
      <c r="BN78" s="67"/>
      <c r="BO78" s="136"/>
      <c r="BP78" s="67"/>
      <c r="BQ78" s="68" t="s">
        <v>105</v>
      </c>
      <c r="BR78" s="69"/>
      <c r="BS78" s="69"/>
      <c r="BT78" s="70"/>
      <c r="BU78" s="69"/>
      <c r="BV78" s="71"/>
      <c r="BW78" s="11"/>
      <c r="BX78" s="66" t="s">
        <v>104</v>
      </c>
      <c r="BY78" s="67"/>
      <c r="BZ78" s="67"/>
      <c r="CA78" s="67"/>
      <c r="CB78" s="67"/>
      <c r="CC78" s="67"/>
      <c r="CD78" s="149">
        <f>AK78+V78+G78+AZ78+BO78</f>
        <v>0</v>
      </c>
      <c r="CE78" s="148"/>
      <c r="CF78" s="68" t="s">
        <v>105</v>
      </c>
      <c r="CG78" s="69"/>
      <c r="CH78" s="69"/>
      <c r="CI78" s="70"/>
      <c r="CJ78" s="69"/>
      <c r="CK78" s="71"/>
      <c r="CL78" s="11"/>
    </row>
    <row r="79" spans="1:90" x14ac:dyDescent="0.2">
      <c r="A79" s="12" t="s">
        <v>106</v>
      </c>
      <c r="B79" s="13"/>
      <c r="C79" s="13"/>
      <c r="D79" s="13"/>
      <c r="E79" s="13"/>
      <c r="F79" s="13"/>
      <c r="G79" s="13"/>
      <c r="H79" s="13"/>
      <c r="I79" s="14" t="s">
        <v>107</v>
      </c>
      <c r="J79" s="13"/>
      <c r="K79" s="13"/>
      <c r="L79" s="72" t="s">
        <v>108</v>
      </c>
      <c r="M79" s="73"/>
      <c r="N79" s="74"/>
      <c r="O79" s="11"/>
      <c r="P79" s="20" t="s">
        <v>106</v>
      </c>
      <c r="Q79" s="21"/>
      <c r="R79" s="21"/>
      <c r="S79" s="21"/>
      <c r="T79" s="21"/>
      <c r="U79" s="21"/>
      <c r="V79" s="21"/>
      <c r="W79" s="21"/>
      <c r="X79" s="22"/>
      <c r="Y79" s="21" t="s">
        <v>107</v>
      </c>
      <c r="Z79" s="21"/>
      <c r="AA79" s="72" t="s">
        <v>108</v>
      </c>
      <c r="AB79" s="73"/>
      <c r="AC79" s="74"/>
      <c r="AD79" s="11"/>
      <c r="AE79" s="20" t="s">
        <v>106</v>
      </c>
      <c r="AF79" s="21"/>
      <c r="AG79" s="21"/>
      <c r="AH79" s="21"/>
      <c r="AI79" s="21"/>
      <c r="AJ79" s="21"/>
      <c r="AK79" s="21"/>
      <c r="AL79" s="21"/>
      <c r="AM79" s="22"/>
      <c r="AN79" s="21" t="s">
        <v>107</v>
      </c>
      <c r="AO79" s="21"/>
      <c r="AP79" s="72" t="s">
        <v>108</v>
      </c>
      <c r="AQ79" s="73"/>
      <c r="AR79" s="74"/>
      <c r="AS79" s="11"/>
      <c r="AT79" s="20" t="s">
        <v>106</v>
      </c>
      <c r="AU79" s="21"/>
      <c r="AV79" s="21"/>
      <c r="AW79" s="21"/>
      <c r="AX79" s="21"/>
      <c r="AY79" s="21"/>
      <c r="AZ79" s="21"/>
      <c r="BA79" s="21"/>
      <c r="BB79" s="22"/>
      <c r="BC79" s="21" t="s">
        <v>107</v>
      </c>
      <c r="BD79" s="21"/>
      <c r="BE79" s="72" t="s">
        <v>108</v>
      </c>
      <c r="BF79" s="73"/>
      <c r="BG79" s="74"/>
      <c r="BH79" s="11"/>
      <c r="BI79" s="20" t="s">
        <v>106</v>
      </c>
      <c r="BJ79" s="21"/>
      <c r="BK79" s="21"/>
      <c r="BL79" s="21"/>
      <c r="BM79" s="21"/>
      <c r="BN79" s="21"/>
      <c r="BO79" s="21"/>
      <c r="BP79" s="21"/>
      <c r="BQ79" s="22"/>
      <c r="BR79" s="21" t="s">
        <v>107</v>
      </c>
      <c r="BS79" s="21"/>
      <c r="BT79" s="72" t="s">
        <v>108</v>
      </c>
      <c r="BU79" s="73"/>
      <c r="BV79" s="74"/>
      <c r="BW79" s="11"/>
      <c r="BX79" s="20" t="s">
        <v>106</v>
      </c>
      <c r="BY79" s="21"/>
      <c r="BZ79" s="21"/>
      <c r="CA79" s="21"/>
      <c r="CB79" s="21"/>
      <c r="CC79" s="21"/>
      <c r="CF79" s="22"/>
      <c r="CG79" s="21" t="s">
        <v>107</v>
      </c>
      <c r="CH79" s="21"/>
      <c r="CI79" s="72" t="s">
        <v>108</v>
      </c>
      <c r="CJ79" s="73"/>
      <c r="CK79" s="74"/>
      <c r="CL79" s="11"/>
    </row>
    <row r="80" spans="1:90" ht="11.1" customHeight="1" x14ac:dyDescent="0.2">
      <c r="A80" s="16"/>
      <c r="I80" s="11"/>
      <c r="L80" s="16"/>
      <c r="N80" s="75"/>
      <c r="O80" s="11"/>
      <c r="P80" s="16"/>
      <c r="X80" s="11"/>
      <c r="AA80" s="16"/>
      <c r="AC80" s="75"/>
      <c r="AD80" s="11"/>
      <c r="AE80" s="16"/>
      <c r="AM80" s="11"/>
      <c r="AP80" s="16"/>
      <c r="AR80" s="75"/>
      <c r="AS80" s="11"/>
      <c r="AT80" s="16"/>
      <c r="BB80" s="11"/>
      <c r="BE80" s="16"/>
      <c r="BG80" s="75"/>
      <c r="BH80" s="11"/>
      <c r="BI80" s="16"/>
      <c r="BQ80" s="11"/>
      <c r="BT80" s="16"/>
      <c r="BV80" s="75"/>
      <c r="BW80" s="11"/>
      <c r="BX80" s="16"/>
      <c r="CF80" s="11"/>
      <c r="CI80" s="16"/>
      <c r="CK80" s="75"/>
      <c r="CL80" s="11"/>
    </row>
    <row r="81" spans="1:90" ht="11.1" customHeight="1" x14ac:dyDescent="0.2">
      <c r="A81" s="16"/>
      <c r="I81" s="11"/>
      <c r="L81" s="76" t="s">
        <v>109</v>
      </c>
      <c r="M81" s="60"/>
      <c r="N81" s="77"/>
      <c r="O81" s="11"/>
      <c r="P81" s="16"/>
      <c r="X81" s="11"/>
      <c r="AA81" s="76" t="s">
        <v>109</v>
      </c>
      <c r="AB81" s="60"/>
      <c r="AC81" s="77"/>
      <c r="AD81" s="11"/>
      <c r="AE81" s="16"/>
      <c r="AM81" s="11"/>
      <c r="AP81" s="76" t="s">
        <v>109</v>
      </c>
      <c r="AQ81" s="60"/>
      <c r="AR81" s="77"/>
      <c r="AS81" s="11"/>
      <c r="AT81" s="16"/>
      <c r="BB81" s="11"/>
      <c r="BE81" s="76" t="s">
        <v>109</v>
      </c>
      <c r="BF81" s="60"/>
      <c r="BG81" s="77"/>
      <c r="BH81" s="11"/>
      <c r="BI81" s="16"/>
      <c r="BQ81" s="11"/>
      <c r="BT81" s="76" t="s">
        <v>109</v>
      </c>
      <c r="BU81" s="60"/>
      <c r="BV81" s="77"/>
      <c r="BW81" s="11"/>
      <c r="BX81" s="16"/>
      <c r="CF81" s="11"/>
      <c r="CI81" s="76" t="s">
        <v>109</v>
      </c>
      <c r="CJ81" s="60"/>
      <c r="CK81" s="77"/>
      <c r="CL81" s="11"/>
    </row>
    <row r="82" spans="1:90" x14ac:dyDescent="0.2">
      <c r="A82" s="20" t="s">
        <v>110</v>
      </c>
      <c r="B82" s="21"/>
      <c r="C82" s="21"/>
      <c r="D82" s="21"/>
      <c r="E82" s="21"/>
      <c r="F82" s="21"/>
      <c r="G82" s="21"/>
      <c r="H82" s="21"/>
      <c r="I82" s="22" t="s">
        <v>107</v>
      </c>
      <c r="J82" s="21"/>
      <c r="K82" s="21"/>
      <c r="L82" s="78" t="s">
        <v>111</v>
      </c>
      <c r="M82" s="79" t="s">
        <v>112</v>
      </c>
      <c r="N82" s="80" t="s">
        <v>113</v>
      </c>
      <c r="O82" s="11"/>
      <c r="P82" s="20" t="s">
        <v>114</v>
      </c>
      <c r="Q82" s="21"/>
      <c r="R82" s="21"/>
      <c r="S82" s="21"/>
      <c r="T82" s="21"/>
      <c r="U82" s="21"/>
      <c r="V82" s="21"/>
      <c r="W82" s="21"/>
      <c r="X82" s="22"/>
      <c r="Y82" s="21" t="s">
        <v>107</v>
      </c>
      <c r="Z82" s="21"/>
      <c r="AA82" s="78" t="s">
        <v>111</v>
      </c>
      <c r="AB82" s="79" t="s">
        <v>112</v>
      </c>
      <c r="AC82" s="80" t="s">
        <v>113</v>
      </c>
      <c r="AD82" s="11"/>
      <c r="AE82" s="20" t="s">
        <v>114</v>
      </c>
      <c r="AF82" s="21"/>
      <c r="AG82" s="21"/>
      <c r="AH82" s="21"/>
      <c r="AI82" s="21"/>
      <c r="AJ82" s="21"/>
      <c r="AK82" s="21"/>
      <c r="AL82" s="21"/>
      <c r="AM82" s="22"/>
      <c r="AN82" s="21" t="s">
        <v>107</v>
      </c>
      <c r="AO82" s="21"/>
      <c r="AP82" s="78" t="s">
        <v>111</v>
      </c>
      <c r="AQ82" s="79" t="s">
        <v>112</v>
      </c>
      <c r="AR82" s="80" t="s">
        <v>113</v>
      </c>
      <c r="AS82" s="11"/>
      <c r="AT82" s="20" t="s">
        <v>114</v>
      </c>
      <c r="AU82" s="21"/>
      <c r="AV82" s="21"/>
      <c r="AW82" s="21"/>
      <c r="AX82" s="21"/>
      <c r="AY82" s="21"/>
      <c r="AZ82" s="21"/>
      <c r="BA82" s="21"/>
      <c r="BB82" s="22"/>
      <c r="BC82" s="21" t="s">
        <v>107</v>
      </c>
      <c r="BD82" s="21"/>
      <c r="BE82" s="78" t="s">
        <v>111</v>
      </c>
      <c r="BF82" s="79" t="s">
        <v>112</v>
      </c>
      <c r="BG82" s="80" t="s">
        <v>113</v>
      </c>
      <c r="BH82" s="11"/>
      <c r="BI82" s="20" t="s">
        <v>114</v>
      </c>
      <c r="BJ82" s="21"/>
      <c r="BK82" s="21"/>
      <c r="BL82" s="21"/>
      <c r="BM82" s="21"/>
      <c r="BN82" s="21"/>
      <c r="BO82" s="21"/>
      <c r="BP82" s="21"/>
      <c r="BQ82" s="22"/>
      <c r="BR82" s="21" t="s">
        <v>107</v>
      </c>
      <c r="BS82" s="21"/>
      <c r="BT82" s="78" t="s">
        <v>111</v>
      </c>
      <c r="BU82" s="79" t="s">
        <v>112</v>
      </c>
      <c r="BV82" s="80" t="s">
        <v>113</v>
      </c>
      <c r="BW82" s="11"/>
      <c r="BX82" s="20" t="s">
        <v>114</v>
      </c>
      <c r="BY82" s="21"/>
      <c r="BZ82" s="21"/>
      <c r="CA82" s="21"/>
      <c r="CB82" s="21"/>
      <c r="CC82" s="21"/>
      <c r="CD82" s="21"/>
      <c r="CE82" s="21"/>
      <c r="CF82" s="22"/>
      <c r="CG82" s="21" t="s">
        <v>107</v>
      </c>
      <c r="CH82" s="21"/>
      <c r="CI82" s="78" t="s">
        <v>111</v>
      </c>
      <c r="CJ82" s="79" t="s">
        <v>112</v>
      </c>
      <c r="CK82" s="80" t="s">
        <v>113</v>
      </c>
      <c r="CL82" s="11"/>
    </row>
    <row r="83" spans="1:90" ht="11.1" customHeight="1" x14ac:dyDescent="0.2">
      <c r="A83" s="16"/>
      <c r="I83" s="11"/>
      <c r="L83" s="16"/>
      <c r="M83" s="11"/>
      <c r="N83" s="81"/>
      <c r="O83" s="11"/>
      <c r="P83" s="16"/>
      <c r="X83" s="11"/>
      <c r="AA83" s="16"/>
      <c r="AB83" s="11"/>
      <c r="AC83" s="81"/>
      <c r="AD83" s="11"/>
      <c r="AE83" s="16"/>
      <c r="AM83" s="11"/>
      <c r="AP83" s="16"/>
      <c r="AQ83" s="11"/>
      <c r="AR83" s="81"/>
      <c r="AS83" s="11"/>
      <c r="AT83" s="16"/>
      <c r="BB83" s="11"/>
      <c r="BE83" s="16"/>
      <c r="BF83" s="11"/>
      <c r="BG83" s="81"/>
      <c r="BH83" s="11"/>
      <c r="BI83" s="16"/>
      <c r="BQ83" s="11"/>
      <c r="BT83" s="16"/>
      <c r="BU83" s="11"/>
      <c r="BV83" s="81"/>
      <c r="BW83" s="11"/>
      <c r="BX83" s="16"/>
      <c r="CF83" s="11"/>
      <c r="CI83" s="16"/>
      <c r="CJ83" s="11"/>
      <c r="CK83" s="81"/>
      <c r="CL83" s="11"/>
    </row>
    <row r="84" spans="1:90" ht="11.1" customHeight="1" thickBot="1" x14ac:dyDescent="0.25">
      <c r="A84" s="82"/>
      <c r="B84" s="83"/>
      <c r="C84" s="83"/>
      <c r="D84" s="83"/>
      <c r="E84" s="83"/>
      <c r="F84" s="83"/>
      <c r="G84" s="83"/>
      <c r="H84" s="83"/>
      <c r="I84" s="26"/>
      <c r="J84" s="83"/>
      <c r="K84" s="83"/>
      <c r="L84" s="84"/>
      <c r="M84" s="85"/>
      <c r="N84" s="86"/>
      <c r="O84" s="11"/>
      <c r="P84" s="82"/>
      <c r="Q84" s="83"/>
      <c r="R84" s="83"/>
      <c r="S84" s="83"/>
      <c r="T84" s="83"/>
      <c r="U84" s="83"/>
      <c r="V84" s="83"/>
      <c r="W84" s="83"/>
      <c r="X84" s="26"/>
      <c r="Y84" s="83"/>
      <c r="Z84" s="83"/>
      <c r="AA84" s="84"/>
      <c r="AB84" s="85"/>
      <c r="AC84" s="86"/>
      <c r="AD84" s="11"/>
      <c r="AE84" s="82"/>
      <c r="AF84" s="83"/>
      <c r="AG84" s="83"/>
      <c r="AH84" s="83"/>
      <c r="AI84" s="83"/>
      <c r="AJ84" s="83"/>
      <c r="AK84" s="83"/>
      <c r="AL84" s="83"/>
      <c r="AM84" s="26"/>
      <c r="AN84" s="83"/>
      <c r="AO84" s="83"/>
      <c r="AP84" s="84"/>
      <c r="AQ84" s="85"/>
      <c r="AR84" s="86"/>
      <c r="AS84" s="11"/>
      <c r="AT84" s="82"/>
      <c r="AU84" s="83"/>
      <c r="AV84" s="83"/>
      <c r="AW84" s="83"/>
      <c r="AX84" s="83"/>
      <c r="AY84" s="83"/>
      <c r="AZ84" s="83"/>
      <c r="BA84" s="83"/>
      <c r="BB84" s="26"/>
      <c r="BC84" s="83"/>
      <c r="BD84" s="83"/>
      <c r="BE84" s="84"/>
      <c r="BF84" s="85"/>
      <c r="BG84" s="86"/>
      <c r="BH84" s="11"/>
      <c r="BI84" s="82"/>
      <c r="BJ84" s="83"/>
      <c r="BK84" s="83"/>
      <c r="BL84" s="83"/>
      <c r="BM84" s="83"/>
      <c r="BN84" s="83"/>
      <c r="BO84" s="83"/>
      <c r="BP84" s="83"/>
      <c r="BQ84" s="26"/>
      <c r="BR84" s="83"/>
      <c r="BS84" s="83"/>
      <c r="BT84" s="84"/>
      <c r="BU84" s="85"/>
      <c r="BV84" s="86"/>
      <c r="BW84" s="11"/>
      <c r="BX84" s="82"/>
      <c r="BY84" s="83"/>
      <c r="BZ84" s="83"/>
      <c r="CA84" s="83"/>
      <c r="CB84" s="83"/>
      <c r="CC84" s="83"/>
      <c r="CD84" s="83"/>
      <c r="CE84" s="83"/>
      <c r="CF84" s="26"/>
      <c r="CG84" s="83"/>
      <c r="CH84" s="83"/>
      <c r="CI84" s="84"/>
      <c r="CJ84" s="85"/>
      <c r="CK84" s="86"/>
      <c r="CL84" s="11"/>
    </row>
    <row r="85" spans="1:90" x14ac:dyDescent="0.2">
      <c r="A85" s="90" t="s">
        <v>115</v>
      </c>
      <c r="B85" s="21"/>
      <c r="C85" s="21"/>
      <c r="D85" s="21"/>
      <c r="E85" s="21"/>
      <c r="F85" s="21"/>
      <c r="G85" s="21"/>
      <c r="H85" s="21"/>
      <c r="I85" s="88" t="s">
        <v>116</v>
      </c>
      <c r="K85" s="21"/>
      <c r="L85" s="87"/>
      <c r="M85" s="87"/>
      <c r="N85" s="87"/>
      <c r="P85" s="90" t="str">
        <f>A85</f>
        <v xml:space="preserve"> NSF Form 1030 (10/99) Supersedes All Previous Editions</v>
      </c>
      <c r="Q85" s="21"/>
      <c r="R85" s="21"/>
      <c r="S85" s="21"/>
      <c r="T85" s="21"/>
      <c r="U85" s="21"/>
      <c r="V85" s="21"/>
      <c r="W85" s="21"/>
      <c r="X85" s="88" t="s">
        <v>116</v>
      </c>
      <c r="Z85" s="21"/>
      <c r="AA85" s="87"/>
      <c r="AB85" s="87"/>
      <c r="AC85" s="87"/>
      <c r="AE85" s="90" t="str">
        <f>+A85</f>
        <v xml:space="preserve"> NSF Form 1030 (10/99) Supersedes All Previous Editions</v>
      </c>
      <c r="AF85" s="21"/>
      <c r="AG85" s="21"/>
      <c r="AH85" s="21"/>
      <c r="AI85" s="21"/>
      <c r="AJ85" s="21"/>
      <c r="AK85" s="21"/>
      <c r="AL85" s="21"/>
      <c r="AM85" s="88" t="s">
        <v>116</v>
      </c>
      <c r="AO85" s="21"/>
      <c r="AP85" s="87"/>
      <c r="AQ85" s="87"/>
      <c r="AR85" s="87"/>
      <c r="AT85" s="90" t="str">
        <f>+P85</f>
        <v xml:space="preserve"> NSF Form 1030 (10/99) Supersedes All Previous Editions</v>
      </c>
      <c r="AU85" s="21"/>
      <c r="AV85" s="21"/>
      <c r="AW85" s="21"/>
      <c r="AX85" s="21"/>
      <c r="AY85" s="21"/>
      <c r="AZ85" s="21"/>
      <c r="BA85" s="21"/>
      <c r="BB85" s="88" t="s">
        <v>116</v>
      </c>
      <c r="BD85" s="21"/>
      <c r="BE85" s="87"/>
      <c r="BF85" s="87"/>
      <c r="BG85" s="87"/>
      <c r="BI85" s="90" t="str">
        <f>+AE85</f>
        <v xml:space="preserve"> NSF Form 1030 (10/99) Supersedes All Previous Editions</v>
      </c>
      <c r="BJ85" s="21"/>
      <c r="BK85" s="21"/>
      <c r="BL85" s="21"/>
      <c r="BM85" s="21"/>
      <c r="BN85" s="21"/>
      <c r="BO85" s="21"/>
      <c r="BP85" s="21"/>
      <c r="BQ85" s="88" t="s">
        <v>116</v>
      </c>
      <c r="BS85" s="21"/>
      <c r="BT85" s="87"/>
      <c r="BU85" s="87"/>
      <c r="BV85" s="87"/>
      <c r="BX85" s="90" t="str">
        <f>+A85</f>
        <v xml:space="preserve"> NSF Form 1030 (10/99) Supersedes All Previous Editions</v>
      </c>
      <c r="BY85" s="21"/>
      <c r="BZ85" s="21"/>
      <c r="CA85" s="21"/>
      <c r="CB85" s="21"/>
      <c r="CC85" s="21"/>
      <c r="CD85" s="21"/>
      <c r="CE85" s="21"/>
      <c r="CF85" s="88" t="s">
        <v>116</v>
      </c>
      <c r="CH85" s="21"/>
      <c r="CI85" s="87"/>
      <c r="CJ85" s="87"/>
      <c r="CK85" s="87"/>
    </row>
    <row r="86" spans="1:90" x14ac:dyDescent="0.2">
      <c r="I86" s="37"/>
      <c r="X86" s="37"/>
      <c r="AK86" s="37"/>
      <c r="AZ86" s="37"/>
      <c r="BO86" s="37"/>
      <c r="CF86" s="37"/>
    </row>
  </sheetData>
  <mergeCells count="13">
    <mergeCell ref="A1:F1"/>
    <mergeCell ref="BM68:BO68"/>
    <mergeCell ref="E68:G68"/>
    <mergeCell ref="T68:V68"/>
    <mergeCell ref="AI68:AK68"/>
    <mergeCell ref="AX68:AZ68"/>
    <mergeCell ref="A2:F2"/>
    <mergeCell ref="G2:J2"/>
    <mergeCell ref="A13:F13"/>
    <mergeCell ref="B14:E14"/>
    <mergeCell ref="H14:H15"/>
    <mergeCell ref="B15:E15"/>
    <mergeCell ref="H3:I3"/>
  </mergeCells>
  <phoneticPr fontId="0" type="noConversion"/>
  <hyperlinks>
    <hyperlink ref="F65:J65" r:id="rId1" display="[maximum allowable rate @ http://www.nsf.gov/bfa/dias/policy/]" xr:uid="{00000000-0004-0000-0000-000000000000}"/>
    <hyperlink ref="G12" r:id="rId2" xr:uid="{00000000-0004-0000-0000-000001000000}"/>
    <hyperlink ref="A9" r:id="rId3" xr:uid="{FDBD9E74-97B6-4E5A-8F8C-6960F5B018D5}"/>
    <hyperlink ref="A11" r:id="rId4" xr:uid="{00000000-0004-0000-0000-000002000000}"/>
  </hyperlinks>
  <printOptions gridLinesSet="0"/>
  <pageMargins left="0" right="0" top="0" bottom="0" header="0.5" footer="0.5"/>
  <pageSetup scale="95" orientation="portrait" horizontalDpi="300" verticalDpi="300" r:id="rId5"/>
  <headerFooter alignWithMargins="0"/>
  <colBreaks count="2" manualBreakCount="2">
    <brk id="15" max="1048575" man="1"/>
    <brk id="30" max="1048575" man="1"/>
  </colBreak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19</vt:i4>
      </vt:variant>
    </vt:vector>
  </HeadingPairs>
  <TitlesOfParts>
    <vt:vector size="20" baseType="lpstr">
      <vt:lpstr>NSF5GPG</vt:lpstr>
      <vt:lpstr>_YR1</vt:lpstr>
      <vt:lpstr>_YR2</vt:lpstr>
      <vt:lpstr>_YR3</vt:lpstr>
      <vt:lpstr>_YR4</vt:lpstr>
      <vt:lpstr>_YR5</vt:lpstr>
      <vt:lpstr>FAC</vt:lpstr>
      <vt:lpstr>GRAD</vt:lpstr>
      <vt:lpstr>grad1</vt:lpstr>
      <vt:lpstr>grad2</vt:lpstr>
      <vt:lpstr>grad3</vt:lpstr>
      <vt:lpstr>grad4</vt:lpstr>
      <vt:lpstr>grad5</vt:lpstr>
      <vt:lpstr>HOUR</vt:lpstr>
      <vt:lpstr>MERIT</vt:lpstr>
      <vt:lpstr>POST</vt:lpstr>
      <vt:lpstr>NSF5GPG!Print_Area</vt:lpstr>
      <vt:lpstr>PS</vt:lpstr>
      <vt:lpstr>ug</vt:lpstr>
      <vt:lpstr>years</vt:lpstr>
    </vt:vector>
  </TitlesOfParts>
  <Manager>Diane M. Meyer</Manager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budget template</dc:title>
  <dc:creator>Voss, Brianna C</dc:creator>
  <cp:lastModifiedBy>Tallman, Danielle I</cp:lastModifiedBy>
  <cp:lastPrinted>2007-03-27T16:18:59Z</cp:lastPrinted>
  <dcterms:created xsi:type="dcterms:W3CDTF">1997-11-18T18:31:52Z</dcterms:created>
  <dcterms:modified xsi:type="dcterms:W3CDTF">2023-06-26T16:41:01Z</dcterms:modified>
</cp:coreProperties>
</file>